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Zajednički\FINANCIJSKI PLAN 2026-2028\"/>
    </mc:Choice>
  </mc:AlternateContent>
  <xr:revisionPtr revIDLastSave="0" documentId="13_ncr:1_{DB110062-78CD-48D3-BF9A-E0FFC2C7EFCA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7" l="1"/>
  <c r="F40" i="7"/>
  <c r="F8" i="7"/>
  <c r="H46" i="7"/>
  <c r="G46" i="7"/>
  <c r="H40" i="7"/>
  <c r="H39" i="7" s="1"/>
  <c r="G40" i="7"/>
  <c r="G39" i="7" s="1"/>
  <c r="F39" i="7"/>
  <c r="H37" i="7"/>
  <c r="G37" i="7"/>
  <c r="F37" i="7"/>
  <c r="H35" i="7"/>
  <c r="G35" i="7"/>
  <c r="F35" i="7"/>
  <c r="G32" i="7"/>
  <c r="F32" i="7"/>
  <c r="H31" i="7"/>
  <c r="G31" i="7"/>
  <c r="F31" i="7"/>
  <c r="F18" i="7"/>
  <c r="F17" i="7" s="1"/>
  <c r="F16" i="7" s="1"/>
  <c r="H17" i="7"/>
  <c r="H16" i="7" s="1"/>
  <c r="G17" i="7"/>
  <c r="G16" i="7" s="1"/>
  <c r="F15" i="7"/>
  <c r="F14" i="7"/>
  <c r="H8" i="7"/>
  <c r="H15" i="7" s="1"/>
  <c r="H14" i="7" s="1"/>
  <c r="G8" i="7"/>
  <c r="G15" i="7" s="1"/>
  <c r="G14" i="7" s="1"/>
  <c r="E8" i="8"/>
  <c r="D8" i="8"/>
  <c r="E9" i="8"/>
  <c r="C8" i="8"/>
  <c r="C7" i="8" s="1"/>
  <c r="D20" i="5" l="1"/>
  <c r="H16" i="3"/>
  <c r="H15" i="3" s="1"/>
  <c r="G28" i="11"/>
  <c r="I60" i="3"/>
  <c r="H60" i="3"/>
  <c r="G60" i="3"/>
  <c r="I15" i="11"/>
  <c r="H15" i="11"/>
  <c r="H16" i="11"/>
  <c r="C20" i="5"/>
  <c r="E7" i="5"/>
  <c r="I12" i="11"/>
  <c r="H12" i="11"/>
  <c r="G15" i="11"/>
  <c r="G12" i="11"/>
  <c r="D7" i="8"/>
  <c r="D6" i="8" s="1"/>
  <c r="E7" i="8"/>
  <c r="E6" i="8" s="1"/>
  <c r="E20" i="5"/>
  <c r="E10" i="5"/>
  <c r="E13" i="5"/>
  <c r="D7" i="5"/>
  <c r="D23" i="5"/>
  <c r="E23" i="5"/>
  <c r="D26" i="5"/>
  <c r="E26" i="5"/>
  <c r="C7" i="5"/>
  <c r="C10" i="5"/>
  <c r="D10" i="5"/>
  <c r="C13" i="5"/>
  <c r="D13" i="5"/>
  <c r="C16" i="5"/>
  <c r="C23" i="5"/>
  <c r="C26" i="5"/>
  <c r="I31" i="3"/>
  <c r="I35" i="3"/>
  <c r="I37" i="3"/>
  <c r="H40" i="3"/>
  <c r="I40" i="3"/>
  <c r="H44" i="3"/>
  <c r="I44" i="3"/>
  <c r="H51" i="3"/>
  <c r="I51" i="3"/>
  <c r="H66" i="3"/>
  <c r="H65" i="3" s="1"/>
  <c r="I66" i="3"/>
  <c r="I65" i="3" s="1"/>
  <c r="H69" i="3"/>
  <c r="H68" i="3" s="1"/>
  <c r="I69" i="3"/>
  <c r="I68" i="3" s="1"/>
  <c r="H37" i="3"/>
  <c r="H35" i="3"/>
  <c r="H31" i="3"/>
  <c r="C6" i="8"/>
  <c r="G69" i="3"/>
  <c r="G68" i="3" s="1"/>
  <c r="G66" i="3"/>
  <c r="G65" i="3" s="1"/>
  <c r="G51" i="3"/>
  <c r="G44" i="3"/>
  <c r="G40" i="3"/>
  <c r="G37" i="3"/>
  <c r="G35" i="3"/>
  <c r="G31" i="3"/>
  <c r="H21" i="3"/>
  <c r="I21" i="3"/>
  <c r="G21" i="3"/>
  <c r="I16" i="3"/>
  <c r="I15" i="3" s="1"/>
  <c r="H13" i="3"/>
  <c r="H12" i="3" s="1"/>
  <c r="I13" i="3"/>
  <c r="I12" i="3" s="1"/>
  <c r="G13" i="3"/>
  <c r="G12" i="3" s="1"/>
  <c r="G39" i="3" l="1"/>
  <c r="G16" i="11"/>
  <c r="C6" i="5"/>
  <c r="D6" i="5"/>
  <c r="D19" i="5"/>
  <c r="I11" i="3"/>
  <c r="I10" i="3" s="1"/>
  <c r="H11" i="3"/>
  <c r="H10" i="3" s="1"/>
  <c r="I16" i="11"/>
  <c r="E19" i="5"/>
  <c r="C19" i="5"/>
  <c r="E6" i="5"/>
  <c r="H30" i="3"/>
  <c r="G30" i="3"/>
  <c r="I30" i="3"/>
  <c r="I39" i="3"/>
  <c r="H39" i="3"/>
  <c r="H28" i="3" l="1"/>
  <c r="G28" i="3"/>
  <c r="I29" i="3"/>
  <c r="I28" i="3"/>
  <c r="H29" i="3"/>
  <c r="G29" i="3"/>
  <c r="G16" i="3"/>
  <c r="G15" i="3" s="1"/>
  <c r="G11" i="3" s="1"/>
  <c r="G10" i="3" s="1"/>
</calcChain>
</file>

<file path=xl/sharedStrings.xml><?xml version="1.0" encoding="utf-8"?>
<sst xmlns="http://schemas.openxmlformats.org/spreadsheetml/2006/main" count="219" uniqueCount="130">
  <si>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</si>
  <si>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</si>
  <si>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</si>
  <si>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</si>
  <si>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</si>
  <si>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</si>
  <si>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</si>
  <si>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</si>
  <si>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</si>
  <si>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</si>
  <si>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</si>
  <si>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</si>
  <si>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</si>
  <si>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</si>
  <si>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</si>
  <si>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</si>
  <si>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</si>
  <si>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</si>
  <si>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</si>
  <si>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</si>
  <si>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</si>
  <si>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</si>
  <si>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</si>
  <si>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</si>
  <si>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</si>
  <si>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</si>
  <si>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</si>
  <si>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</si>
  <si>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</si>
  <si>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</si>
  <si>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</si>
  <si>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</si>
  <si>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</si>
  <si>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</si>
  <si>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</si>
  <si>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</si>
  <si>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</si>
  <si>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</si>
  <si>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</si>
  <si>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</si>
  <si>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</si>
  <si>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</si>
  <si>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</si>
  <si>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</si>
  <si>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</si>
  <si>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</si>
  <si>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</si>
  <si>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</si>
  <si>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</si>
  <si>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</si>
  <si>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</si>
  <si>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</si>
  <si>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</si>
  <si>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</si>
  <si>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</si>
  <si>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</si>
  <si>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</si>
  <si>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</si>
  <si>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VIŠAK/MANJAK + NETO FINANCIRANJE </t>
  </si>
  <si>
    <t>SAŽETAK RAČUNA PRIHODA I RASHODA</t>
  </si>
  <si>
    <t>Prihodi od administrativnih pristojnbi i po posebnim propisima</t>
  </si>
  <si>
    <t>Prihodi po posebnim propisima</t>
  </si>
  <si>
    <t>Ostali nespomenuti prihodi</t>
  </si>
  <si>
    <t>Donacije od pravnih i fizičkih osoba izvan opće države</t>
  </si>
  <si>
    <t>Tekuće donacije</t>
  </si>
  <si>
    <t>Kapitalne donacije</t>
  </si>
  <si>
    <t>Prihodi za financiranje rashoda poslovanja</t>
  </si>
  <si>
    <t>Prihodi za financiranje rashoda za nabavu nefinancijske imovine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</si>
  <si>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</si>
  <si>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</si>
  <si>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</si>
  <si>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</si>
  <si>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</si>
  <si>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</si>
  <si>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</si>
  <si>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</si>
  <si>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</si>
  <si>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</si>
  <si>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</si>
  <si>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</si>
  <si>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</si>
  <si>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</si>
  <si>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</si>
  <si>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</si>
  <si>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</si>
  <si>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</si>
  <si>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</si>
  <si>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</si>
  <si>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Ostale usluge</t>
  </si>
  <si>
    <t>Ostali nespomenuti rashodi poslovanja</t>
  </si>
  <si>
    <t>Financijski rashodi</t>
  </si>
  <si>
    <t>Ostali financijski rashodi</t>
  </si>
  <si>
    <t>Bankarske usluge i usluge platnog prometa</t>
  </si>
  <si>
    <t>Ostale naknade građanima i kućanstvima iz proračuna</t>
  </si>
  <si>
    <t>Naknade građanima i kućanstvima u novcu</t>
  </si>
  <si>
    <t>Naknade građanima i kućanstvima u naravi</t>
  </si>
  <si>
    <t>Premije osiguranja prijevoznih sredstava</t>
  </si>
  <si>
    <t>10 Socijalna zaštita</t>
  </si>
  <si>
    <t>101 Bolest i invaliditet</t>
  </si>
  <si>
    <t>1012 Invaliditet</t>
  </si>
  <si>
    <t>Službena radna i zaštitna odjeća i obuća</t>
  </si>
  <si>
    <t>Rashodi za usluge</t>
  </si>
  <si>
    <t>4 Prihodi za posebne namjene</t>
  </si>
  <si>
    <t>43 Ostali prihodi za posebne namjene</t>
  </si>
  <si>
    <t>6 Donacije</t>
  </si>
  <si>
    <t>61 Donacije</t>
  </si>
  <si>
    <t>CENTAR ZA REHABILITACIJU STANČIĆ</t>
  </si>
  <si>
    <t>Opći prihodi i primici</t>
  </si>
  <si>
    <t>Vlastiti prihodi</t>
  </si>
  <si>
    <t>Ostali prihodi za posebne namjene</t>
  </si>
  <si>
    <t>Donacije</t>
  </si>
  <si>
    <t>Socijalna skrb</t>
  </si>
  <si>
    <t>Socijalne pomoći i naknade</t>
  </si>
  <si>
    <t>A 734194</t>
  </si>
  <si>
    <t>SKRB O OSOBAMA S TJELESNIM, INTELEKTUALNIM ILI OSJETILNIM OŠTEĆENJIMA</t>
  </si>
  <si>
    <t>Naknade troškova zaposlenika</t>
  </si>
  <si>
    <t>Naknade građanima i kućanstvima na temelju osiguranja i druge naknade</t>
  </si>
  <si>
    <t>A 790010</t>
  </si>
  <si>
    <t>SKRB O OSOBAMA S TJELESNIM, INTELEKTUALNIM ILI OSJETILNIM OŠTEĆENJIMA (ostali izvori financiranja)</t>
  </si>
  <si>
    <t>FINANCIJSKI PLAN 2026</t>
  </si>
  <si>
    <t xml:space="preserve">PRENESENI VIŠAK </t>
  </si>
  <si>
    <t>FINANCIJSKI PLAN 2027</t>
  </si>
  <si>
    <t>Ostale naknade građanima i kućanstvima</t>
  </si>
  <si>
    <t>Naknade za rad  predstavničkih i izvršnih tijela</t>
  </si>
  <si>
    <t>5 Pomoći</t>
  </si>
  <si>
    <t>52 Ostale pomoći i darovnice</t>
  </si>
  <si>
    <t>Ostale pomoći i darovnice</t>
  </si>
  <si>
    <t>FINANCIJSKI PLAN 2028</t>
  </si>
  <si>
    <t>Pristojbe i naknade</t>
  </si>
  <si>
    <t>PRORAČUN ZA RAZDOBLJE FINANCIJSKIH PLANOVA ZA RAZDOBLJE 2026. - 2028.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</si>
</sst>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_k_n_-;\-* #,##0.00\ _k_n_-;_-* &quot;-&quot;??\ _k_n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5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3" xfId="0" applyFont="1" applyBorder="1" applyAlignment="1">
      <alignment vertical="center" wrapText="1"/>
    </xf>
    <xf numFmtId="0" fontId="19" fillId="0" borderId="3" xfId="0" applyFont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0" fillId="0" borderId="0" xfId="0" applyNumberForma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164" fontId="9" fillId="3" borderId="3" xfId="0" applyNumberFormat="1" applyFont="1" applyFill="1" applyBorder="1" applyAlignment="1">
      <alignment vertical="center"/>
    </xf>
    <xf numFmtId="164" fontId="20" fillId="0" borderId="3" xfId="0" applyNumberFormat="1" applyFont="1" applyBorder="1"/>
    <xf numFmtId="164" fontId="9" fillId="3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165" fontId="21" fillId="2" borderId="4" xfId="0" applyNumberFormat="1" applyFont="1" applyFill="1" applyBorder="1" applyAlignment="1">
      <alignment horizontal="right"/>
    </xf>
    <xf numFmtId="4" fontId="21" fillId="2" borderId="3" xfId="0" applyNumberFormat="1" applyFont="1" applyFill="1" applyBorder="1"/>
    <xf numFmtId="164" fontId="3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0" fontId="19" fillId="0" borderId="0" xfId="0" applyFont="1"/>
    <xf numFmtId="164" fontId="9" fillId="3" borderId="3" xfId="0" applyNumberFormat="1" applyFont="1" applyFill="1" applyBorder="1" applyAlignment="1">
      <alignment horizontal="righ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B23A-A4EE-4774-B09A-9C96957D0732}">
  <sheetPr>
    <pageSetUpPr fitToPage="1"/>
  </sheetPr>
  <dimension ref="B1:I28"/>
  <sheetViews>
    <sheetView topLeftCell="A15" workbookViewId="0">
      <selection activeCell="I28" sqref="I28"/>
    </sheetView>
  </sheetViews>
  <sheetFormatPr defaultRowHeight="15" x14ac:dyDescent="0.25"/>
  <cols>
    <col min="6" max="9" width="25.28515625" customWidth="1"/>
  </cols>
  <sheetData>
    <row r="1" spans="2:9" ht="42" customHeight="1" x14ac:dyDescent="0.25">
      <c r="B1" s="77" t="s">
        <v>129</v>
      </c>
      <c r="C1" s="77"/>
      <c r="D1" s="77"/>
      <c r="E1" s="77"/>
      <c r="F1" s="77"/>
      <c r="G1" s="77"/>
      <c r="H1" s="77"/>
      <c r="I1" s="77"/>
    </row>
    <row r="2" spans="2:9" ht="18" customHeight="1" x14ac:dyDescent="0.25">
      <c r="B2" s="1"/>
      <c r="C2" s="1"/>
      <c r="D2" s="1"/>
      <c r="E2" s="1"/>
      <c r="F2" s="1"/>
      <c r="G2" s="1"/>
      <c r="H2" s="1"/>
      <c r="I2" s="1"/>
    </row>
    <row r="3" spans="2:9" ht="15.75" customHeight="1" x14ac:dyDescent="0.25">
      <c r="B3" s="77" t="s">
        <v>10</v>
      </c>
      <c r="C3" s="77"/>
      <c r="D3" s="77"/>
      <c r="E3" s="77"/>
      <c r="F3" s="77"/>
      <c r="G3" s="77"/>
      <c r="H3" s="77"/>
      <c r="I3" s="77"/>
    </row>
    <row r="4" spans="2:9" ht="18" x14ac:dyDescent="0.25">
      <c r="B4" s="1"/>
      <c r="C4" s="1"/>
      <c r="D4" s="1"/>
      <c r="E4" s="1"/>
      <c r="F4" s="1"/>
      <c r="G4" s="1"/>
      <c r="H4" s="1"/>
      <c r="I4" s="1"/>
    </row>
    <row r="5" spans="2:9" ht="18" customHeight="1" x14ac:dyDescent="0.25">
      <c r="B5" s="77" t="s">
        <v>52</v>
      </c>
      <c r="C5" s="77"/>
      <c r="D5" s="77"/>
      <c r="E5" s="77"/>
      <c r="F5" s="77"/>
      <c r="G5" s="77"/>
      <c r="H5" s="77"/>
      <c r="I5" s="77"/>
    </row>
    <row r="6" spans="2:9" ht="18" customHeight="1" x14ac:dyDescent="0.25">
      <c r="B6" s="35"/>
      <c r="C6" s="35"/>
      <c r="D6" s="35"/>
      <c r="E6" s="35"/>
      <c r="F6" s="35"/>
      <c r="G6" s="35"/>
      <c r="H6" s="35"/>
      <c r="I6" s="35"/>
    </row>
    <row r="7" spans="2:9" ht="18" customHeight="1" x14ac:dyDescent="0.25">
      <c r="B7" s="78" t="s">
        <v>59</v>
      </c>
      <c r="C7" s="78"/>
      <c r="D7" s="78"/>
      <c r="E7" s="78"/>
      <c r="F7" s="78"/>
      <c r="G7" s="3"/>
      <c r="H7" s="4"/>
      <c r="I7" s="4"/>
    </row>
    <row r="8" spans="2:9" x14ac:dyDescent="0.25">
      <c r="B8" s="79" t="s">
        <v>6</v>
      </c>
      <c r="C8" s="79"/>
      <c r="D8" s="79"/>
      <c r="E8" s="79"/>
      <c r="F8" s="79"/>
      <c r="G8" s="25" t="s">
        <v>119</v>
      </c>
      <c r="H8" s="25" t="s">
        <v>121</v>
      </c>
      <c r="I8" s="25" t="s">
        <v>127</v>
      </c>
    </row>
    <row r="9" spans="2:9" x14ac:dyDescent="0.25">
      <c r="B9" s="80">
        <v>1</v>
      </c>
      <c r="C9" s="80"/>
      <c r="D9" s="80"/>
      <c r="E9" s="80"/>
      <c r="F9" s="81"/>
      <c r="G9" s="28">
        <v>2</v>
      </c>
      <c r="H9" s="27">
        <v>3</v>
      </c>
      <c r="I9" s="27">
        <v>4</v>
      </c>
    </row>
    <row r="10" spans="2:9" x14ac:dyDescent="0.25">
      <c r="B10" s="82" t="s">
        <v>26</v>
      </c>
      <c r="C10" s="83"/>
      <c r="D10" s="83"/>
      <c r="E10" s="83"/>
      <c r="F10" s="84"/>
      <c r="G10" s="56">
        <v>14224152</v>
      </c>
      <c r="H10" s="38">
        <v>14238611</v>
      </c>
      <c r="I10" s="38">
        <v>14360050</v>
      </c>
    </row>
    <row r="11" spans="2:9" x14ac:dyDescent="0.25">
      <c r="B11" s="85" t="s">
        <v>25</v>
      </c>
      <c r="C11" s="84"/>
      <c r="D11" s="84"/>
      <c r="E11" s="84"/>
      <c r="F11" s="84"/>
      <c r="G11" s="56">
        <v>0</v>
      </c>
      <c r="H11" s="38">
        <v>0</v>
      </c>
      <c r="I11" s="38">
        <v>0</v>
      </c>
    </row>
    <row r="12" spans="2:9" x14ac:dyDescent="0.25">
      <c r="B12" s="86" t="s">
        <v>0</v>
      </c>
      <c r="C12" s="76"/>
      <c r="D12" s="76"/>
      <c r="E12" s="76"/>
      <c r="F12" s="87"/>
      <c r="G12" s="57">
        <f>G10+G11</f>
        <v>14224152</v>
      </c>
      <c r="H12" s="57">
        <f>H10+H11</f>
        <v>14238611</v>
      </c>
      <c r="I12" s="57">
        <f>I10+I11</f>
        <v>14360050</v>
      </c>
    </row>
    <row r="13" spans="2:9" x14ac:dyDescent="0.25">
      <c r="B13" s="88" t="s">
        <v>27</v>
      </c>
      <c r="C13" s="83"/>
      <c r="D13" s="83"/>
      <c r="E13" s="83"/>
      <c r="F13" s="83"/>
      <c r="G13" s="56">
        <v>14229265</v>
      </c>
      <c r="H13" s="38">
        <v>14238611</v>
      </c>
      <c r="I13" s="38">
        <v>14360050</v>
      </c>
    </row>
    <row r="14" spans="2:9" x14ac:dyDescent="0.25">
      <c r="B14" s="85" t="s">
        <v>28</v>
      </c>
      <c r="C14" s="84"/>
      <c r="D14" s="84"/>
      <c r="E14" s="84"/>
      <c r="F14" s="84"/>
      <c r="G14" s="58">
        <v>0</v>
      </c>
      <c r="H14" s="38">
        <v>0</v>
      </c>
      <c r="I14" s="38">
        <v>0</v>
      </c>
    </row>
    <row r="15" spans="2:9" x14ac:dyDescent="0.25">
      <c r="B15" s="17" t="s">
        <v>1</v>
      </c>
      <c r="C15" s="18"/>
      <c r="D15" s="18"/>
      <c r="E15" s="18"/>
      <c r="F15" s="18"/>
      <c r="G15" s="57">
        <f>G13+G14</f>
        <v>14229265</v>
      </c>
      <c r="H15" s="57">
        <f>H13+H14</f>
        <v>14238611</v>
      </c>
      <c r="I15" s="57">
        <f>I13+I14</f>
        <v>14360050</v>
      </c>
    </row>
    <row r="16" spans="2:9" x14ac:dyDescent="0.25">
      <c r="B16" s="75" t="s">
        <v>2</v>
      </c>
      <c r="C16" s="76"/>
      <c r="D16" s="76"/>
      <c r="E16" s="76"/>
      <c r="F16" s="76"/>
      <c r="G16" s="59">
        <f>G12-G15</f>
        <v>-5113</v>
      </c>
      <c r="H16" s="59">
        <f>H12-H15</f>
        <v>0</v>
      </c>
      <c r="I16" s="59">
        <f t="shared" ref="I16" si="0">I12-I15</f>
        <v>0</v>
      </c>
    </row>
    <row r="17" spans="2:9" ht="18" x14ac:dyDescent="0.25">
      <c r="B17" s="1"/>
      <c r="C17" s="5"/>
      <c r="D17" s="5"/>
      <c r="E17" s="5"/>
      <c r="F17" s="5"/>
      <c r="G17" s="5"/>
      <c r="H17" s="5"/>
      <c r="I17" s="5"/>
    </row>
    <row r="18" spans="2:9" ht="18" customHeight="1" x14ac:dyDescent="0.25">
      <c r="B18" s="78" t="s">
        <v>57</v>
      </c>
      <c r="C18" s="78"/>
      <c r="D18" s="78"/>
      <c r="E18" s="78"/>
      <c r="F18" s="78"/>
      <c r="G18" s="5"/>
      <c r="H18" s="5"/>
      <c r="I18" s="5"/>
    </row>
    <row r="19" spans="2:9" x14ac:dyDescent="0.25">
      <c r="B19" s="79" t="s">
        <v>6</v>
      </c>
      <c r="C19" s="79"/>
      <c r="D19" s="79"/>
      <c r="E19" s="79"/>
      <c r="F19" s="79"/>
      <c r="G19" s="25" t="s">
        <v>119</v>
      </c>
      <c r="H19" s="25" t="s">
        <v>121</v>
      </c>
      <c r="I19" s="25" t="s">
        <v>127</v>
      </c>
    </row>
    <row r="20" spans="2:9" x14ac:dyDescent="0.25">
      <c r="B20" s="92">
        <v>1</v>
      </c>
      <c r="C20" s="93"/>
      <c r="D20" s="93"/>
      <c r="E20" s="93"/>
      <c r="F20" s="93"/>
      <c r="G20" s="29">
        <v>2</v>
      </c>
      <c r="H20" s="27">
        <v>3</v>
      </c>
      <c r="I20" s="27">
        <v>4</v>
      </c>
    </row>
    <row r="21" spans="2:9" ht="15.75" customHeight="1" x14ac:dyDescent="0.25">
      <c r="B21" s="89" t="s">
        <v>29</v>
      </c>
      <c r="C21" s="89"/>
      <c r="D21" s="89"/>
      <c r="E21" s="89"/>
      <c r="F21" s="89"/>
      <c r="G21" s="39">
        <v>0</v>
      </c>
      <c r="H21" s="39">
        <v>0</v>
      </c>
      <c r="I21" s="39">
        <v>0</v>
      </c>
    </row>
    <row r="22" spans="2:9" x14ac:dyDescent="0.25">
      <c r="B22" s="89" t="s">
        <v>30</v>
      </c>
      <c r="C22" s="90"/>
      <c r="D22" s="90"/>
      <c r="E22" s="90"/>
      <c r="F22" s="90"/>
      <c r="G22" s="39">
        <v>0</v>
      </c>
      <c r="H22" s="39">
        <v>0</v>
      </c>
      <c r="I22" s="39">
        <v>0</v>
      </c>
    </row>
    <row r="23" spans="2:9" ht="15" customHeight="1" x14ac:dyDescent="0.25">
      <c r="B23" s="94" t="s">
        <v>51</v>
      </c>
      <c r="C23" s="94"/>
      <c r="D23" s="94"/>
      <c r="E23" s="94"/>
      <c r="F23" s="94"/>
      <c r="G23" s="74">
        <v>0</v>
      </c>
      <c r="H23" s="74">
        <v>0</v>
      </c>
      <c r="I23" s="74">
        <v>0</v>
      </c>
    </row>
    <row r="25" spans="2:9" x14ac:dyDescent="0.25">
      <c r="B25" s="73" t="s">
        <v>120</v>
      </c>
    </row>
    <row r="26" spans="2:9" x14ac:dyDescent="0.25">
      <c r="B26" s="89" t="s">
        <v>15</v>
      </c>
      <c r="C26" s="90"/>
      <c r="D26" s="90"/>
      <c r="E26" s="90"/>
      <c r="F26" s="90"/>
      <c r="G26" s="39">
        <v>8113</v>
      </c>
      <c r="H26" s="39">
        <v>2000</v>
      </c>
      <c r="I26" s="39">
        <v>2000</v>
      </c>
    </row>
    <row r="27" spans="2:9" x14ac:dyDescent="0.25">
      <c r="B27" s="89" t="s">
        <v>56</v>
      </c>
      <c r="C27" s="90"/>
      <c r="D27" s="90"/>
      <c r="E27" s="90"/>
      <c r="F27" s="90"/>
      <c r="G27" s="39">
        <v>-3000</v>
      </c>
      <c r="H27" s="39">
        <v>2000</v>
      </c>
      <c r="I27" s="39">
        <v>2000</v>
      </c>
    </row>
    <row r="28" spans="2:9" x14ac:dyDescent="0.25">
      <c r="B28" s="91" t="s">
        <v>58</v>
      </c>
      <c r="C28" s="91"/>
      <c r="D28" s="91"/>
      <c r="E28" s="91"/>
      <c r="F28" s="91"/>
      <c r="G28" s="74">
        <f>G26+G27</f>
        <v>5113</v>
      </c>
      <c r="H28" s="74">
        <v>0</v>
      </c>
      <c r="I28" s="74">
        <v>0</v>
      </c>
    </row>
  </sheetData>
  <mergeCells count="21">
    <mergeCell ref="B26:F26"/>
    <mergeCell ref="B27:F27"/>
    <mergeCell ref="B28:F28"/>
    <mergeCell ref="B18:F18"/>
    <mergeCell ref="B19:F19"/>
    <mergeCell ref="B20:F20"/>
    <mergeCell ref="B21:F21"/>
    <mergeCell ref="B22:F22"/>
    <mergeCell ref="B23:F23"/>
    <mergeCell ref="B16:F16"/>
    <mergeCell ref="B1:I1"/>
    <mergeCell ref="B3:I3"/>
    <mergeCell ref="B5:I5"/>
    <mergeCell ref="B7:F7"/>
    <mergeCell ref="B8:F8"/>
    <mergeCell ref="B9:F9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74"/>
  <sheetViews>
    <sheetView topLeftCell="A59" zoomScale="90" zoomScaleNormal="90" workbookViewId="0">
      <selection activeCell="I54" sqref="I5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</cols>
  <sheetData>
    <row r="1" spans="2:9" ht="18" x14ac:dyDescent="0.25">
      <c r="B1" s="1"/>
      <c r="C1" s="1"/>
      <c r="D1" s="1"/>
      <c r="E1" s="1"/>
      <c r="F1" s="1"/>
      <c r="G1" s="1"/>
      <c r="H1" s="1"/>
      <c r="I1" s="1"/>
    </row>
    <row r="2" spans="2:9" ht="15.75" customHeight="1" x14ac:dyDescent="0.25">
      <c r="B2" s="77" t="s">
        <v>10</v>
      </c>
      <c r="C2" s="77"/>
      <c r="D2" s="77"/>
      <c r="E2" s="77"/>
      <c r="F2" s="77"/>
      <c r="G2" s="77"/>
      <c r="H2" s="77"/>
      <c r="I2" s="77"/>
    </row>
    <row r="3" spans="2:9" ht="18" x14ac:dyDescent="0.25">
      <c r="B3" s="1"/>
      <c r="C3" s="1"/>
      <c r="D3" s="1"/>
      <c r="E3" s="1"/>
      <c r="F3" s="1"/>
      <c r="G3" s="1"/>
      <c r="H3" s="1"/>
      <c r="I3" s="1"/>
    </row>
    <row r="4" spans="2:9" ht="15.75" customHeight="1" x14ac:dyDescent="0.25">
      <c r="B4" s="77" t="s">
        <v>54</v>
      </c>
      <c r="C4" s="77"/>
      <c r="D4" s="77"/>
      <c r="E4" s="77"/>
      <c r="F4" s="77"/>
      <c r="G4" s="77"/>
      <c r="H4" s="77"/>
      <c r="I4" s="77"/>
    </row>
    <row r="5" spans="2:9" ht="18" x14ac:dyDescent="0.25">
      <c r="B5" s="1"/>
      <c r="C5" s="1"/>
      <c r="D5" s="1"/>
      <c r="E5" s="1"/>
      <c r="F5" s="1"/>
      <c r="G5" s="1"/>
      <c r="H5" s="1"/>
      <c r="I5" s="1"/>
    </row>
    <row r="6" spans="2:9" ht="15.75" customHeight="1" x14ac:dyDescent="0.25">
      <c r="B6" s="77" t="s">
        <v>37</v>
      </c>
      <c r="C6" s="77"/>
      <c r="D6" s="77"/>
      <c r="E6" s="77"/>
      <c r="F6" s="77"/>
      <c r="G6" s="77"/>
      <c r="H6" s="77"/>
      <c r="I6" s="77"/>
    </row>
    <row r="7" spans="2:9" ht="18" x14ac:dyDescent="0.25">
      <c r="B7" s="1"/>
      <c r="C7" s="1"/>
      <c r="D7" s="1"/>
      <c r="E7" s="1"/>
      <c r="F7" s="1"/>
      <c r="G7" s="1"/>
      <c r="H7" s="1"/>
      <c r="I7" s="1"/>
    </row>
    <row r="8" spans="2:9" ht="45" customHeight="1" x14ac:dyDescent="0.25">
      <c r="B8" s="98" t="s">
        <v>6</v>
      </c>
      <c r="C8" s="99"/>
      <c r="D8" s="99"/>
      <c r="E8" s="99"/>
      <c r="F8" s="100"/>
      <c r="G8" s="55" t="s">
        <v>119</v>
      </c>
      <c r="H8" s="55" t="s">
        <v>121</v>
      </c>
      <c r="I8" s="55" t="s">
        <v>127</v>
      </c>
    </row>
    <row r="9" spans="2:9" x14ac:dyDescent="0.25">
      <c r="B9" s="95">
        <v>1</v>
      </c>
      <c r="C9" s="96"/>
      <c r="D9" s="96"/>
      <c r="E9" s="96"/>
      <c r="F9" s="97"/>
      <c r="G9" s="31">
        <v>2</v>
      </c>
      <c r="H9" s="31">
        <v>3</v>
      </c>
      <c r="I9" s="31">
        <v>4</v>
      </c>
    </row>
    <row r="10" spans="2:9" x14ac:dyDescent="0.25">
      <c r="B10" s="7"/>
      <c r="C10" s="7"/>
      <c r="D10" s="7"/>
      <c r="E10" s="7"/>
      <c r="F10" s="7" t="s">
        <v>50</v>
      </c>
      <c r="G10" s="60">
        <f>G11</f>
        <v>14224152</v>
      </c>
      <c r="H10" s="60">
        <f t="shared" ref="H10:I10" si="0">H11</f>
        <v>14238611</v>
      </c>
      <c r="I10" s="60">
        <f t="shared" si="0"/>
        <v>14360050</v>
      </c>
    </row>
    <row r="11" spans="2:9" x14ac:dyDescent="0.25">
      <c r="B11" s="65">
        <v>6</v>
      </c>
      <c r="C11" s="65"/>
      <c r="D11" s="65"/>
      <c r="E11" s="65"/>
      <c r="F11" s="65" t="s">
        <v>3</v>
      </c>
      <c r="G11" s="69">
        <f>G12+G15+G21</f>
        <v>14224152</v>
      </c>
      <c r="H11" s="69">
        <f t="shared" ref="H11" si="1">H12+H15+H21</f>
        <v>14238611</v>
      </c>
      <c r="I11" s="61">
        <f>I12+I15+I21</f>
        <v>14360050</v>
      </c>
    </row>
    <row r="12" spans="2:9" ht="25.5" x14ac:dyDescent="0.25">
      <c r="B12" s="8"/>
      <c r="C12" s="62">
        <v>65</v>
      </c>
      <c r="D12" s="62"/>
      <c r="E12" s="62"/>
      <c r="F12" s="64" t="s">
        <v>60</v>
      </c>
      <c r="G12" s="61">
        <f>G13</f>
        <v>570000</v>
      </c>
      <c r="H12" s="61">
        <f t="shared" ref="H12:I12" si="2">H13</f>
        <v>570000</v>
      </c>
      <c r="I12" s="61">
        <f t="shared" si="2"/>
        <v>570000</v>
      </c>
    </row>
    <row r="13" spans="2:9" x14ac:dyDescent="0.25">
      <c r="B13" s="8"/>
      <c r="C13" s="8"/>
      <c r="D13" s="8">
        <v>652</v>
      </c>
      <c r="E13" s="8"/>
      <c r="F13" s="23" t="s">
        <v>61</v>
      </c>
      <c r="G13" s="40">
        <f>G14</f>
        <v>570000</v>
      </c>
      <c r="H13" s="40">
        <f t="shared" ref="H13:I13" si="3">H14</f>
        <v>570000</v>
      </c>
      <c r="I13" s="40">
        <f t="shared" si="3"/>
        <v>570000</v>
      </c>
    </row>
    <row r="14" spans="2:9" x14ac:dyDescent="0.25">
      <c r="B14" s="8"/>
      <c r="C14" s="8"/>
      <c r="D14" s="8"/>
      <c r="E14" s="8">
        <v>6526</v>
      </c>
      <c r="F14" s="23" t="s">
        <v>62</v>
      </c>
      <c r="G14" s="40">
        <v>570000</v>
      </c>
      <c r="H14" s="40">
        <v>570000</v>
      </c>
      <c r="I14" s="40">
        <v>570000</v>
      </c>
    </row>
    <row r="15" spans="2:9" ht="25.5" x14ac:dyDescent="0.25">
      <c r="B15" s="8"/>
      <c r="C15" s="62">
        <v>66</v>
      </c>
      <c r="D15" s="62"/>
      <c r="E15" s="62"/>
      <c r="F15" s="65" t="s">
        <v>16</v>
      </c>
      <c r="G15" s="61">
        <f>G16</f>
        <v>5590</v>
      </c>
      <c r="H15" s="61">
        <f t="shared" ref="H15:I15" si="4">H16</f>
        <v>5590</v>
      </c>
      <c r="I15" s="61">
        <f t="shared" si="4"/>
        <v>5590</v>
      </c>
    </row>
    <row r="16" spans="2:9" ht="25.5" x14ac:dyDescent="0.25">
      <c r="B16" s="8"/>
      <c r="C16" s="16"/>
      <c r="D16" s="8">
        <v>661</v>
      </c>
      <c r="E16" s="8"/>
      <c r="F16" s="11" t="s">
        <v>31</v>
      </c>
      <c r="G16" s="40">
        <f>G17</f>
        <v>5590</v>
      </c>
      <c r="H16" s="40">
        <f t="shared" ref="H16:I16" si="5">H17</f>
        <v>5590</v>
      </c>
      <c r="I16" s="40">
        <f t="shared" si="5"/>
        <v>5590</v>
      </c>
    </row>
    <row r="17" spans="2:9" x14ac:dyDescent="0.25">
      <c r="B17" s="8"/>
      <c r="C17" s="16"/>
      <c r="D17" s="8"/>
      <c r="E17" s="8">
        <v>6614</v>
      </c>
      <c r="F17" s="11" t="s">
        <v>32</v>
      </c>
      <c r="G17" s="40">
        <v>5590</v>
      </c>
      <c r="H17" s="40">
        <v>5590</v>
      </c>
      <c r="I17" s="40">
        <v>5590</v>
      </c>
    </row>
    <row r="18" spans="2:9" ht="25.5" x14ac:dyDescent="0.25">
      <c r="B18" s="8"/>
      <c r="C18" s="8"/>
      <c r="D18" s="8">
        <v>663</v>
      </c>
      <c r="E18" s="8"/>
      <c r="F18" s="11" t="s">
        <v>63</v>
      </c>
      <c r="G18" s="40">
        <v>0</v>
      </c>
      <c r="H18" s="40">
        <v>0</v>
      </c>
      <c r="I18" s="40">
        <v>0</v>
      </c>
    </row>
    <row r="19" spans="2:9" x14ac:dyDescent="0.25">
      <c r="B19" s="8"/>
      <c r="C19" s="8"/>
      <c r="D19" s="8"/>
      <c r="E19" s="8">
        <v>6631</v>
      </c>
      <c r="F19" s="11" t="s">
        <v>64</v>
      </c>
      <c r="G19" s="40">
        <v>0</v>
      </c>
      <c r="H19" s="40">
        <v>0</v>
      </c>
      <c r="I19" s="40">
        <v>0</v>
      </c>
    </row>
    <row r="20" spans="2:9" x14ac:dyDescent="0.25">
      <c r="B20" s="8"/>
      <c r="C20" s="8"/>
      <c r="D20" s="8"/>
      <c r="E20" s="8">
        <v>6632</v>
      </c>
      <c r="F20" s="11" t="s">
        <v>65</v>
      </c>
      <c r="G20" s="40">
        <v>0</v>
      </c>
      <c r="H20" s="40">
        <v>0</v>
      </c>
      <c r="I20" s="40">
        <v>0</v>
      </c>
    </row>
    <row r="21" spans="2:9" x14ac:dyDescent="0.25">
      <c r="B21" s="8"/>
      <c r="C21" s="62">
        <v>67</v>
      </c>
      <c r="D21" s="62"/>
      <c r="E21" s="62"/>
      <c r="F21" s="65" t="s">
        <v>66</v>
      </c>
      <c r="G21" s="61">
        <f>G22</f>
        <v>13648562</v>
      </c>
      <c r="H21" s="61">
        <f t="shared" ref="H21:I21" si="6">H22</f>
        <v>13663021</v>
      </c>
      <c r="I21" s="61">
        <f t="shared" si="6"/>
        <v>13784460</v>
      </c>
    </row>
    <row r="22" spans="2:9" x14ac:dyDescent="0.25">
      <c r="B22" s="8"/>
      <c r="C22" s="8"/>
      <c r="D22" s="8"/>
      <c r="E22" s="8">
        <v>6711</v>
      </c>
      <c r="F22" s="11" t="s">
        <v>66</v>
      </c>
      <c r="G22" s="40">
        <v>13648562</v>
      </c>
      <c r="H22" s="40">
        <v>13663021</v>
      </c>
      <c r="I22" s="40">
        <v>13784460</v>
      </c>
    </row>
    <row r="23" spans="2:9" ht="25.5" x14ac:dyDescent="0.25">
      <c r="B23" s="8"/>
      <c r="C23" s="8"/>
      <c r="D23" s="8"/>
      <c r="E23" s="8">
        <v>6712</v>
      </c>
      <c r="F23" s="11" t="s">
        <v>67</v>
      </c>
      <c r="G23" s="40">
        <v>0</v>
      </c>
      <c r="H23" s="40">
        <v>0</v>
      </c>
      <c r="I23" s="40">
        <v>0</v>
      </c>
    </row>
    <row r="25" spans="2:9" ht="18" x14ac:dyDescent="0.25">
      <c r="B25" s="1"/>
      <c r="C25" s="1"/>
      <c r="D25" s="1"/>
      <c r="E25" s="1"/>
      <c r="F25" s="1"/>
      <c r="G25" s="1"/>
      <c r="H25" s="1"/>
      <c r="I25" s="1"/>
    </row>
    <row r="26" spans="2:9" ht="36.75" customHeight="1" x14ac:dyDescent="0.25">
      <c r="B26" s="98" t="s">
        <v>6</v>
      </c>
      <c r="C26" s="99"/>
      <c r="D26" s="99"/>
      <c r="E26" s="99"/>
      <c r="F26" s="100"/>
      <c r="G26" s="55" t="s">
        <v>119</v>
      </c>
      <c r="H26" s="55" t="s">
        <v>121</v>
      </c>
      <c r="I26" s="55" t="s">
        <v>127</v>
      </c>
    </row>
    <row r="27" spans="2:9" x14ac:dyDescent="0.25">
      <c r="B27" s="95">
        <v>1</v>
      </c>
      <c r="C27" s="96"/>
      <c r="D27" s="96"/>
      <c r="E27" s="96"/>
      <c r="F27" s="97"/>
      <c r="G27" s="31">
        <v>2</v>
      </c>
      <c r="H27" s="31">
        <v>3</v>
      </c>
      <c r="I27" s="31">
        <v>4</v>
      </c>
    </row>
    <row r="28" spans="2:9" x14ac:dyDescent="0.25">
      <c r="B28" s="7"/>
      <c r="C28" s="7"/>
      <c r="D28" s="7"/>
      <c r="E28" s="7"/>
      <c r="F28" s="7" t="s">
        <v>49</v>
      </c>
      <c r="G28" s="60">
        <f>G30+G39+G65+G68</f>
        <v>14229265</v>
      </c>
      <c r="H28" s="60">
        <f>H30+H39+H65+H68</f>
        <v>14238611</v>
      </c>
      <c r="I28" s="60">
        <f>I30+I39+I65+I68</f>
        <v>14360050</v>
      </c>
    </row>
    <row r="29" spans="2:9" x14ac:dyDescent="0.25">
      <c r="B29" s="65">
        <v>3</v>
      </c>
      <c r="C29" s="65"/>
      <c r="D29" s="65"/>
      <c r="E29" s="65"/>
      <c r="F29" s="65" t="s">
        <v>4</v>
      </c>
      <c r="G29" s="61">
        <f>G30+G39+G65+G68</f>
        <v>14229265</v>
      </c>
      <c r="H29" s="61">
        <f>H30+H39+H65+H68</f>
        <v>14238611</v>
      </c>
      <c r="I29" s="61">
        <f>I30+I39+I65+I68</f>
        <v>14360050</v>
      </c>
    </row>
    <row r="30" spans="2:9" x14ac:dyDescent="0.25">
      <c r="B30" s="7"/>
      <c r="C30" s="65">
        <v>31</v>
      </c>
      <c r="D30" s="65"/>
      <c r="E30" s="65"/>
      <c r="F30" s="65" t="s">
        <v>5</v>
      </c>
      <c r="G30" s="61">
        <f>G31+G35+G37</f>
        <v>11260580</v>
      </c>
      <c r="H30" s="61">
        <f>H31+H35+H37</f>
        <v>11308110</v>
      </c>
      <c r="I30" s="61">
        <f>I31+I35+I37</f>
        <v>11445449</v>
      </c>
    </row>
    <row r="31" spans="2:9" x14ac:dyDescent="0.25">
      <c r="B31" s="8"/>
      <c r="C31" s="8"/>
      <c r="D31" s="8">
        <v>311</v>
      </c>
      <c r="E31" s="8"/>
      <c r="F31" s="8" t="s">
        <v>33</v>
      </c>
      <c r="G31" s="60">
        <f>SUM(G32:G34)</f>
        <v>9289500</v>
      </c>
      <c r="H31" s="60">
        <f>SUM(H32:H34)</f>
        <v>9375342</v>
      </c>
      <c r="I31" s="60">
        <f>I32+I33+I34</f>
        <v>9415286</v>
      </c>
    </row>
    <row r="32" spans="2:9" x14ac:dyDescent="0.25">
      <c r="B32" s="8"/>
      <c r="C32" s="8"/>
      <c r="D32" s="8"/>
      <c r="E32" s="8">
        <v>3111</v>
      </c>
      <c r="F32" s="8" t="s">
        <v>34</v>
      </c>
      <c r="G32" s="40">
        <v>7876282</v>
      </c>
      <c r="H32" s="40">
        <v>8027788</v>
      </c>
      <c r="I32" s="40">
        <v>8156005</v>
      </c>
    </row>
    <row r="33" spans="2:9" x14ac:dyDescent="0.25">
      <c r="B33" s="8"/>
      <c r="C33" s="8"/>
      <c r="D33" s="8"/>
      <c r="E33" s="8">
        <v>3113</v>
      </c>
      <c r="F33" s="8" t="s">
        <v>68</v>
      </c>
      <c r="G33" s="40">
        <v>50000</v>
      </c>
      <c r="H33" s="40">
        <v>37591</v>
      </c>
      <c r="I33" s="40">
        <v>32988</v>
      </c>
    </row>
    <row r="34" spans="2:9" x14ac:dyDescent="0.25">
      <c r="B34" s="8"/>
      <c r="C34" s="8"/>
      <c r="D34" s="8"/>
      <c r="E34" s="8">
        <v>3114</v>
      </c>
      <c r="F34" s="8" t="s">
        <v>69</v>
      </c>
      <c r="G34" s="40">
        <v>1363218</v>
      </c>
      <c r="H34" s="40">
        <v>1309963</v>
      </c>
      <c r="I34" s="40">
        <v>1226293</v>
      </c>
    </row>
    <row r="35" spans="2:9" x14ac:dyDescent="0.25">
      <c r="B35" s="8"/>
      <c r="C35" s="8"/>
      <c r="D35" s="8">
        <v>312</v>
      </c>
      <c r="E35" s="8"/>
      <c r="F35" s="8" t="s">
        <v>70</v>
      </c>
      <c r="G35" s="60">
        <f>G36</f>
        <v>435500</v>
      </c>
      <c r="H35" s="60">
        <f>H36</f>
        <v>391608</v>
      </c>
      <c r="I35" s="60">
        <f>I36</f>
        <v>365713</v>
      </c>
    </row>
    <row r="36" spans="2:9" x14ac:dyDescent="0.25">
      <c r="B36" s="8"/>
      <c r="C36" s="8"/>
      <c r="D36" s="8"/>
      <c r="E36" s="8">
        <v>3121</v>
      </c>
      <c r="F36" s="8" t="s">
        <v>70</v>
      </c>
      <c r="G36" s="40">
        <v>435500</v>
      </c>
      <c r="H36" s="40">
        <v>391608</v>
      </c>
      <c r="I36" s="40">
        <v>365713</v>
      </c>
    </row>
    <row r="37" spans="2:9" x14ac:dyDescent="0.25">
      <c r="B37" s="8"/>
      <c r="C37" s="8"/>
      <c r="D37" s="8">
        <v>313</v>
      </c>
      <c r="E37" s="8"/>
      <c r="F37" s="8" t="s">
        <v>71</v>
      </c>
      <c r="G37" s="60">
        <f>G38</f>
        <v>1535580</v>
      </c>
      <c r="H37" s="60">
        <f>H38</f>
        <v>1541160</v>
      </c>
      <c r="I37" s="60">
        <f>I38</f>
        <v>1664450</v>
      </c>
    </row>
    <row r="38" spans="2:9" x14ac:dyDescent="0.25">
      <c r="B38" s="8"/>
      <c r="C38" s="8"/>
      <c r="D38" s="8"/>
      <c r="E38" s="8">
        <v>3132</v>
      </c>
      <c r="F38" s="8" t="s">
        <v>72</v>
      </c>
      <c r="G38" s="40">
        <v>1535580</v>
      </c>
      <c r="H38" s="40">
        <v>1541160</v>
      </c>
      <c r="I38" s="40">
        <v>1664450</v>
      </c>
    </row>
    <row r="39" spans="2:9" x14ac:dyDescent="0.25">
      <c r="B39" s="8"/>
      <c r="C39" s="62">
        <v>32</v>
      </c>
      <c r="D39" s="62"/>
      <c r="E39" s="62"/>
      <c r="F39" s="62" t="s">
        <v>11</v>
      </c>
      <c r="G39" s="61">
        <f>G40+G44+G51+G60</f>
        <v>2804283</v>
      </c>
      <c r="H39" s="61">
        <f t="shared" ref="H39:I39" si="7">H40+H44+H51+H60</f>
        <v>2766411</v>
      </c>
      <c r="I39" s="61">
        <f t="shared" si="7"/>
        <v>2750511</v>
      </c>
    </row>
    <row r="40" spans="2:9" x14ac:dyDescent="0.25">
      <c r="B40" s="8"/>
      <c r="C40" s="8"/>
      <c r="D40" s="8">
        <v>321</v>
      </c>
      <c r="E40" s="8"/>
      <c r="F40" s="8" t="s">
        <v>35</v>
      </c>
      <c r="G40" s="60">
        <f>SUM(G41:G43)</f>
        <v>458770</v>
      </c>
      <c r="H40" s="60">
        <f t="shared" ref="H40:I40" si="8">SUM(H41:H43)</f>
        <v>427211</v>
      </c>
      <c r="I40" s="60">
        <f t="shared" si="8"/>
        <v>411311</v>
      </c>
    </row>
    <row r="41" spans="2:9" x14ac:dyDescent="0.25">
      <c r="B41" s="8"/>
      <c r="C41" s="16"/>
      <c r="D41" s="8"/>
      <c r="E41" s="8">
        <v>3211</v>
      </c>
      <c r="F41" s="23" t="s">
        <v>36</v>
      </c>
      <c r="G41" s="40">
        <v>50000</v>
      </c>
      <c r="H41" s="40">
        <v>50000</v>
      </c>
      <c r="I41" s="40">
        <v>50000</v>
      </c>
    </row>
    <row r="42" spans="2:9" ht="25.5" x14ac:dyDescent="0.25">
      <c r="B42" s="8"/>
      <c r="C42" s="16"/>
      <c r="D42" s="8"/>
      <c r="E42" s="8">
        <v>3212</v>
      </c>
      <c r="F42" s="23" t="s">
        <v>73</v>
      </c>
      <c r="G42" s="40">
        <v>388770</v>
      </c>
      <c r="H42" s="40">
        <v>357211</v>
      </c>
      <c r="I42" s="40">
        <v>341311</v>
      </c>
    </row>
    <row r="43" spans="2:9" x14ac:dyDescent="0.25">
      <c r="B43" s="8"/>
      <c r="C43" s="16"/>
      <c r="D43" s="8"/>
      <c r="E43" s="8">
        <v>3213</v>
      </c>
      <c r="F43" s="8" t="s">
        <v>74</v>
      </c>
      <c r="G43" s="40">
        <v>20000</v>
      </c>
      <c r="H43" s="40">
        <v>20000</v>
      </c>
      <c r="I43" s="40">
        <v>20000</v>
      </c>
    </row>
    <row r="44" spans="2:9" x14ac:dyDescent="0.25">
      <c r="B44" s="8"/>
      <c r="C44" s="16"/>
      <c r="D44" s="8">
        <v>322</v>
      </c>
      <c r="E44" s="8"/>
      <c r="F44" s="8" t="s">
        <v>75</v>
      </c>
      <c r="G44" s="60">
        <f>SUM(G45:G50)</f>
        <v>1594813</v>
      </c>
      <c r="H44" s="60">
        <f t="shared" ref="H44:I44" si="9">SUM(H45:H50)</f>
        <v>1571500</v>
      </c>
      <c r="I44" s="60">
        <f t="shared" si="9"/>
        <v>1571500</v>
      </c>
    </row>
    <row r="45" spans="2:9" x14ac:dyDescent="0.25">
      <c r="B45" s="8"/>
      <c r="C45" s="16"/>
      <c r="D45" s="8"/>
      <c r="E45" s="8">
        <v>3221</v>
      </c>
      <c r="F45" s="8" t="s">
        <v>76</v>
      </c>
      <c r="G45" s="40">
        <v>256500</v>
      </c>
      <c r="H45" s="40">
        <v>256500</v>
      </c>
      <c r="I45" s="40">
        <v>256500</v>
      </c>
    </row>
    <row r="46" spans="2:9" x14ac:dyDescent="0.25">
      <c r="B46" s="8"/>
      <c r="C46" s="16"/>
      <c r="D46" s="8"/>
      <c r="E46" s="8">
        <v>3222</v>
      </c>
      <c r="F46" s="8" t="s">
        <v>77</v>
      </c>
      <c r="G46" s="40">
        <v>700000</v>
      </c>
      <c r="H46" s="40">
        <v>683000</v>
      </c>
      <c r="I46" s="40">
        <v>683000</v>
      </c>
    </row>
    <row r="47" spans="2:9" x14ac:dyDescent="0.25">
      <c r="B47" s="8"/>
      <c r="C47" s="16"/>
      <c r="D47" s="8"/>
      <c r="E47" s="8">
        <v>3223</v>
      </c>
      <c r="F47" s="8" t="s">
        <v>78</v>
      </c>
      <c r="G47" s="40">
        <v>510000</v>
      </c>
      <c r="H47" s="40">
        <v>510000</v>
      </c>
      <c r="I47" s="40">
        <v>510000</v>
      </c>
    </row>
    <row r="48" spans="2:9" ht="25.5" x14ac:dyDescent="0.25">
      <c r="B48" s="8"/>
      <c r="C48" s="16"/>
      <c r="D48" s="8"/>
      <c r="E48" s="8">
        <v>3224</v>
      </c>
      <c r="F48" s="23" t="s">
        <v>79</v>
      </c>
      <c r="G48" s="40">
        <v>21000</v>
      </c>
      <c r="H48" s="40">
        <v>21000</v>
      </c>
      <c r="I48" s="40">
        <v>21000</v>
      </c>
    </row>
    <row r="49" spans="2:9" x14ac:dyDescent="0.25">
      <c r="B49" s="8"/>
      <c r="C49" s="8"/>
      <c r="D49" s="8"/>
      <c r="E49" s="8">
        <v>3225</v>
      </c>
      <c r="F49" s="8" t="s">
        <v>80</v>
      </c>
      <c r="G49" s="40">
        <v>62313</v>
      </c>
      <c r="H49" s="40">
        <v>56000</v>
      </c>
      <c r="I49" s="40">
        <v>56000</v>
      </c>
    </row>
    <row r="50" spans="2:9" x14ac:dyDescent="0.25">
      <c r="B50" s="8"/>
      <c r="C50" s="8"/>
      <c r="D50" s="8"/>
      <c r="E50" s="8">
        <v>3227</v>
      </c>
      <c r="F50" s="8" t="s">
        <v>100</v>
      </c>
      <c r="G50" s="40">
        <v>45000</v>
      </c>
      <c r="H50" s="40">
        <v>45000</v>
      </c>
      <c r="I50" s="40">
        <v>45000</v>
      </c>
    </row>
    <row r="51" spans="2:9" x14ac:dyDescent="0.25">
      <c r="B51" s="8"/>
      <c r="C51" s="8"/>
      <c r="D51" s="8">
        <v>323</v>
      </c>
      <c r="E51" s="8"/>
      <c r="F51" s="8" t="s">
        <v>101</v>
      </c>
      <c r="G51" s="60">
        <f>SUM(G52:G59)</f>
        <v>720700</v>
      </c>
      <c r="H51" s="60">
        <f t="shared" ref="H51:I51" si="10">SUM(H52:H59)</f>
        <v>737700</v>
      </c>
      <c r="I51" s="60">
        <f t="shared" si="10"/>
        <v>737700</v>
      </c>
    </row>
    <row r="52" spans="2:9" x14ac:dyDescent="0.25">
      <c r="B52" s="8"/>
      <c r="C52" s="8"/>
      <c r="D52" s="8"/>
      <c r="E52" s="8">
        <v>3231</v>
      </c>
      <c r="F52" s="8" t="s">
        <v>81</v>
      </c>
      <c r="G52" s="40">
        <v>39700</v>
      </c>
      <c r="H52" s="40">
        <v>39700</v>
      </c>
      <c r="I52" s="40">
        <v>39700</v>
      </c>
    </row>
    <row r="53" spans="2:9" x14ac:dyDescent="0.25">
      <c r="B53" s="8"/>
      <c r="C53" s="8"/>
      <c r="D53" s="8"/>
      <c r="E53" s="8">
        <v>3232</v>
      </c>
      <c r="F53" s="8" t="s">
        <v>82</v>
      </c>
      <c r="G53" s="40">
        <v>283500</v>
      </c>
      <c r="H53" s="40">
        <v>300500</v>
      </c>
      <c r="I53" s="40">
        <v>300500</v>
      </c>
    </row>
    <row r="54" spans="2:9" x14ac:dyDescent="0.25">
      <c r="B54" s="8"/>
      <c r="C54" s="8"/>
      <c r="D54" s="8"/>
      <c r="E54" s="8">
        <v>3233</v>
      </c>
      <c r="F54" s="8" t="s">
        <v>83</v>
      </c>
      <c r="G54" s="40">
        <v>25000</v>
      </c>
      <c r="H54" s="40">
        <v>25000</v>
      </c>
      <c r="I54" s="40">
        <v>25000</v>
      </c>
    </row>
    <row r="55" spans="2:9" x14ac:dyDescent="0.25">
      <c r="B55" s="8"/>
      <c r="C55" s="8"/>
      <c r="D55" s="8"/>
      <c r="E55" s="8">
        <v>3234</v>
      </c>
      <c r="F55" s="8" t="s">
        <v>84</v>
      </c>
      <c r="G55" s="40">
        <v>141000</v>
      </c>
      <c r="H55" s="40">
        <v>141000</v>
      </c>
      <c r="I55" s="40">
        <v>141000</v>
      </c>
    </row>
    <row r="56" spans="2:9" x14ac:dyDescent="0.25">
      <c r="B56" s="8"/>
      <c r="C56" s="8"/>
      <c r="D56" s="8"/>
      <c r="E56" s="8">
        <v>3235</v>
      </c>
      <c r="F56" s="8" t="s">
        <v>85</v>
      </c>
      <c r="G56" s="40">
        <v>120000</v>
      </c>
      <c r="H56" s="40">
        <v>120000</v>
      </c>
      <c r="I56" s="40">
        <v>120000</v>
      </c>
    </row>
    <row r="57" spans="2:9" x14ac:dyDescent="0.25">
      <c r="B57" s="8"/>
      <c r="C57" s="8"/>
      <c r="D57" s="8"/>
      <c r="E57" s="8">
        <v>3236</v>
      </c>
      <c r="F57" s="8" t="s">
        <v>86</v>
      </c>
      <c r="G57" s="40">
        <v>45000</v>
      </c>
      <c r="H57" s="40">
        <v>45000</v>
      </c>
      <c r="I57" s="40">
        <v>45000</v>
      </c>
    </row>
    <row r="58" spans="2:9" x14ac:dyDescent="0.25">
      <c r="B58" s="8"/>
      <c r="C58" s="8"/>
      <c r="D58" s="8"/>
      <c r="E58" s="8">
        <v>3237</v>
      </c>
      <c r="F58" s="8" t="s">
        <v>87</v>
      </c>
      <c r="G58" s="40">
        <v>60000</v>
      </c>
      <c r="H58" s="40">
        <v>60000</v>
      </c>
      <c r="I58" s="40">
        <v>60000</v>
      </c>
    </row>
    <row r="59" spans="2:9" x14ac:dyDescent="0.25">
      <c r="B59" s="8"/>
      <c r="C59" s="8"/>
      <c r="D59" s="8"/>
      <c r="E59" s="8">
        <v>3239</v>
      </c>
      <c r="F59" s="8" t="s">
        <v>88</v>
      </c>
      <c r="G59" s="40">
        <v>6500</v>
      </c>
      <c r="H59" s="40">
        <v>6500</v>
      </c>
      <c r="I59" s="40">
        <v>6500</v>
      </c>
    </row>
    <row r="60" spans="2:9" x14ac:dyDescent="0.25">
      <c r="B60" s="8"/>
      <c r="C60" s="8"/>
      <c r="D60" s="8">
        <v>329</v>
      </c>
      <c r="E60" s="8"/>
      <c r="F60" s="8" t="s">
        <v>89</v>
      </c>
      <c r="G60" s="60">
        <f>SUM(G61:G64)</f>
        <v>30000</v>
      </c>
      <c r="H60" s="60">
        <f>SUM(H61:H64)</f>
        <v>30000</v>
      </c>
      <c r="I60" s="60">
        <f>SUM(I61:I64)</f>
        <v>30000</v>
      </c>
    </row>
    <row r="61" spans="2:9" x14ac:dyDescent="0.25">
      <c r="B61" s="8"/>
      <c r="C61" s="8"/>
      <c r="D61" s="8"/>
      <c r="E61" s="8">
        <v>3291</v>
      </c>
      <c r="F61" s="8" t="s">
        <v>123</v>
      </c>
      <c r="G61" s="40">
        <v>3500</v>
      </c>
      <c r="H61" s="40">
        <v>3500</v>
      </c>
      <c r="I61" s="40">
        <v>3500</v>
      </c>
    </row>
    <row r="62" spans="2:9" x14ac:dyDescent="0.25">
      <c r="B62" s="8"/>
      <c r="C62" s="8"/>
      <c r="D62" s="8"/>
      <c r="E62" s="8">
        <v>3292</v>
      </c>
      <c r="F62" s="8" t="s">
        <v>96</v>
      </c>
      <c r="G62" s="40">
        <v>9500</v>
      </c>
      <c r="H62" s="40">
        <v>9500</v>
      </c>
      <c r="I62" s="40">
        <v>9500</v>
      </c>
    </row>
    <row r="63" spans="2:9" x14ac:dyDescent="0.25">
      <c r="B63" s="8"/>
      <c r="C63" s="8"/>
      <c r="D63" s="8"/>
      <c r="E63" s="8">
        <v>3295</v>
      </c>
      <c r="F63" s="8" t="s">
        <v>128</v>
      </c>
      <c r="G63" s="40">
        <v>7500</v>
      </c>
      <c r="H63" s="40">
        <v>7500</v>
      </c>
      <c r="I63" s="40">
        <v>7500</v>
      </c>
    </row>
    <row r="64" spans="2:9" x14ac:dyDescent="0.25">
      <c r="B64" s="8"/>
      <c r="C64" s="8"/>
      <c r="D64" s="8"/>
      <c r="E64" s="8">
        <v>3299</v>
      </c>
      <c r="F64" s="8" t="s">
        <v>89</v>
      </c>
      <c r="G64" s="40">
        <v>9500</v>
      </c>
      <c r="H64" s="40">
        <v>9500</v>
      </c>
      <c r="I64" s="40">
        <v>9500</v>
      </c>
    </row>
    <row r="65" spans="2:9" x14ac:dyDescent="0.25">
      <c r="B65" s="8"/>
      <c r="C65" s="62">
        <v>34</v>
      </c>
      <c r="D65" s="62"/>
      <c r="E65" s="62"/>
      <c r="F65" s="62" t="s">
        <v>90</v>
      </c>
      <c r="G65" s="61">
        <f>G66</f>
        <v>4000</v>
      </c>
      <c r="H65" s="61">
        <f t="shared" ref="H65:I66" si="11">H66</f>
        <v>4000</v>
      </c>
      <c r="I65" s="61">
        <f t="shared" si="11"/>
        <v>4000</v>
      </c>
    </row>
    <row r="66" spans="2:9" x14ac:dyDescent="0.25">
      <c r="B66" s="8"/>
      <c r="C66" s="8"/>
      <c r="D66" s="8">
        <v>343</v>
      </c>
      <c r="E66" s="8"/>
      <c r="F66" s="8" t="s">
        <v>91</v>
      </c>
      <c r="G66" s="60">
        <f>G67</f>
        <v>4000</v>
      </c>
      <c r="H66" s="60">
        <f t="shared" si="11"/>
        <v>4000</v>
      </c>
      <c r="I66" s="60">
        <f t="shared" si="11"/>
        <v>4000</v>
      </c>
    </row>
    <row r="67" spans="2:9" x14ac:dyDescent="0.25">
      <c r="B67" s="8"/>
      <c r="C67" s="8"/>
      <c r="D67" s="8"/>
      <c r="E67" s="8">
        <v>3431</v>
      </c>
      <c r="F67" s="8" t="s">
        <v>92</v>
      </c>
      <c r="G67" s="40">
        <v>4000</v>
      </c>
      <c r="H67" s="40">
        <v>4000</v>
      </c>
      <c r="I67" s="40">
        <v>4000</v>
      </c>
    </row>
    <row r="68" spans="2:9" ht="25.5" x14ac:dyDescent="0.25">
      <c r="B68" s="8"/>
      <c r="C68" s="62">
        <v>37</v>
      </c>
      <c r="D68" s="62"/>
      <c r="E68" s="62"/>
      <c r="F68" s="64" t="s">
        <v>116</v>
      </c>
      <c r="G68" s="61">
        <f>G69</f>
        <v>160402</v>
      </c>
      <c r="H68" s="61">
        <f t="shared" ref="H68:I68" si="12">H69</f>
        <v>160090</v>
      </c>
      <c r="I68" s="61">
        <f t="shared" si="12"/>
        <v>160090</v>
      </c>
    </row>
    <row r="69" spans="2:9" ht="25.5" x14ac:dyDescent="0.25">
      <c r="B69" s="8"/>
      <c r="C69" s="8"/>
      <c r="D69" s="8">
        <v>372</v>
      </c>
      <c r="E69" s="8"/>
      <c r="F69" s="23" t="s">
        <v>93</v>
      </c>
      <c r="G69" s="60">
        <f>SUM(G70:G71)</f>
        <v>160402</v>
      </c>
      <c r="H69" s="60">
        <f t="shared" ref="H69:I69" si="13">SUM(H70:H71)</f>
        <v>160090</v>
      </c>
      <c r="I69" s="60">
        <f t="shared" si="13"/>
        <v>160090</v>
      </c>
    </row>
    <row r="70" spans="2:9" x14ac:dyDescent="0.25">
      <c r="B70" s="8"/>
      <c r="C70" s="8"/>
      <c r="D70" s="8"/>
      <c r="E70" s="8">
        <v>3721</v>
      </c>
      <c r="F70" s="23" t="s">
        <v>94</v>
      </c>
      <c r="G70" s="40">
        <v>131590</v>
      </c>
      <c r="H70" s="40">
        <v>131590</v>
      </c>
      <c r="I70" s="40">
        <v>131590</v>
      </c>
    </row>
    <row r="71" spans="2:9" x14ac:dyDescent="0.25">
      <c r="B71" s="8"/>
      <c r="C71" s="8"/>
      <c r="D71" s="8"/>
      <c r="E71" s="8">
        <v>3722</v>
      </c>
      <c r="F71" s="23" t="s">
        <v>95</v>
      </c>
      <c r="G71" s="40">
        <v>28812</v>
      </c>
      <c r="H71" s="40">
        <v>28500</v>
      </c>
      <c r="I71" s="40">
        <v>28500</v>
      </c>
    </row>
    <row r="72" spans="2:9" ht="15" customHeight="1" x14ac:dyDescent="0.25">
      <c r="B72" s="26"/>
      <c r="C72" s="26"/>
      <c r="D72" s="26"/>
      <c r="E72" s="26"/>
      <c r="F72" s="26"/>
      <c r="G72" s="26"/>
      <c r="H72" s="26"/>
      <c r="I72" s="26"/>
    </row>
    <row r="73" spans="2:9" x14ac:dyDescent="0.25">
      <c r="B73" s="26"/>
      <c r="C73" s="26"/>
      <c r="D73" s="26"/>
      <c r="E73" s="26"/>
      <c r="F73" s="26"/>
      <c r="G73" s="26"/>
      <c r="H73" s="26"/>
      <c r="I73" s="26"/>
    </row>
    <row r="74" spans="2:9" ht="4.5" customHeight="1" x14ac:dyDescent="0.25">
      <c r="B74" s="26"/>
      <c r="C74" s="26"/>
      <c r="D74" s="26"/>
      <c r="E74" s="26"/>
      <c r="F74" s="26"/>
      <c r="G74" s="26"/>
      <c r="H74" s="26"/>
      <c r="I74" s="26"/>
    </row>
  </sheetData>
  <mergeCells count="7">
    <mergeCell ref="B2:I2"/>
    <mergeCell ref="B4:I4"/>
    <mergeCell ref="B6:I6"/>
    <mergeCell ref="B27:F27"/>
    <mergeCell ref="B9:F9"/>
    <mergeCell ref="B26:F26"/>
    <mergeCell ref="B8:F8"/>
  </mergeCells>
  <pageMargins left="0.25" right="0.25" top="0.75" bottom="0.75" header="0.3" footer="0.3"/>
  <pageSetup paperSize="9" scale="59" fitToHeight="0" orientation="portrait" r:id="rId1"/>
  <ignoredErrors>
    <ignoredError sqref="G11: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E12" sqref="E12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77" t="s">
        <v>38</v>
      </c>
      <c r="C2" s="77"/>
      <c r="D2" s="77"/>
      <c r="E2" s="77"/>
    </row>
    <row r="3" spans="2:5" ht="18" x14ac:dyDescent="0.25">
      <c r="B3" s="1"/>
      <c r="C3" s="1"/>
      <c r="D3" s="1"/>
      <c r="E3" s="1"/>
    </row>
    <row r="4" spans="2:5" ht="33.75" customHeight="1" x14ac:dyDescent="0.25">
      <c r="B4" s="30" t="s">
        <v>6</v>
      </c>
      <c r="C4" s="55" t="s">
        <v>119</v>
      </c>
      <c r="D4" s="55" t="s">
        <v>121</v>
      </c>
      <c r="E4" s="55" t="s">
        <v>127</v>
      </c>
    </row>
    <row r="5" spans="2:5" x14ac:dyDescent="0.25">
      <c r="B5" s="30">
        <v>1</v>
      </c>
      <c r="C5" s="31">
        <v>2</v>
      </c>
      <c r="D5" s="31">
        <v>3</v>
      </c>
      <c r="E5" s="31">
        <v>4</v>
      </c>
    </row>
    <row r="6" spans="2:5" x14ac:dyDescent="0.25">
      <c r="B6" s="65" t="s">
        <v>48</v>
      </c>
      <c r="C6" s="71">
        <f>C7+C10+C13</f>
        <v>14222640</v>
      </c>
      <c r="D6" s="71">
        <f>D7+D10+D13</f>
        <v>14238611</v>
      </c>
      <c r="E6" s="71">
        <f>E7+E10+E13</f>
        <v>14360050</v>
      </c>
    </row>
    <row r="7" spans="2:5" x14ac:dyDescent="0.25">
      <c r="B7" s="7" t="s">
        <v>17</v>
      </c>
      <c r="C7" s="70">
        <f>C8</f>
        <v>13647050</v>
      </c>
      <c r="D7" s="70">
        <f>D8</f>
        <v>13663021</v>
      </c>
      <c r="E7" s="70">
        <f>E8</f>
        <v>13784460</v>
      </c>
    </row>
    <row r="8" spans="2:5" x14ac:dyDescent="0.25">
      <c r="B8" s="20" t="s">
        <v>18</v>
      </c>
      <c r="C8" s="70">
        <v>13647050</v>
      </c>
      <c r="D8" s="70">
        <v>13663021</v>
      </c>
      <c r="E8" s="70">
        <v>13784460</v>
      </c>
    </row>
    <row r="9" spans="2:5" x14ac:dyDescent="0.25">
      <c r="B9" s="21"/>
      <c r="C9" s="70"/>
      <c r="D9" s="70"/>
      <c r="E9" s="70"/>
    </row>
    <row r="10" spans="2:5" x14ac:dyDescent="0.25">
      <c r="B10" s="7" t="s">
        <v>23</v>
      </c>
      <c r="C10" s="70">
        <f>C11</f>
        <v>5590</v>
      </c>
      <c r="D10" s="70">
        <f>D11</f>
        <v>5590</v>
      </c>
      <c r="E10" s="70">
        <f>E11</f>
        <v>5590</v>
      </c>
    </row>
    <row r="11" spans="2:5" x14ac:dyDescent="0.25">
      <c r="B11" s="22" t="s">
        <v>24</v>
      </c>
      <c r="C11" s="70">
        <v>5590</v>
      </c>
      <c r="D11" s="70">
        <v>5590</v>
      </c>
      <c r="E11" s="70">
        <v>5590</v>
      </c>
    </row>
    <row r="12" spans="2:5" x14ac:dyDescent="0.25">
      <c r="B12" s="7"/>
      <c r="C12" s="70"/>
      <c r="D12" s="70"/>
      <c r="E12" s="70"/>
    </row>
    <row r="13" spans="2:5" x14ac:dyDescent="0.25">
      <c r="B13" s="7" t="s">
        <v>102</v>
      </c>
      <c r="C13" s="70">
        <f>C14</f>
        <v>570000</v>
      </c>
      <c r="D13" s="70">
        <f>D14</f>
        <v>570000</v>
      </c>
      <c r="E13" s="70">
        <f>E14</f>
        <v>570000</v>
      </c>
    </row>
    <row r="14" spans="2:5" x14ac:dyDescent="0.25">
      <c r="B14" s="22" t="s">
        <v>103</v>
      </c>
      <c r="C14" s="70">
        <v>570000</v>
      </c>
      <c r="D14" s="70">
        <v>570000</v>
      </c>
      <c r="E14" s="70">
        <v>570000</v>
      </c>
    </row>
    <row r="15" spans="2:5" x14ac:dyDescent="0.25">
      <c r="B15" s="11"/>
      <c r="C15" s="70"/>
      <c r="D15" s="70"/>
      <c r="E15" s="70"/>
    </row>
    <row r="16" spans="2:5" x14ac:dyDescent="0.25">
      <c r="B16" s="7" t="s">
        <v>104</v>
      </c>
      <c r="C16" s="70">
        <f>C17</f>
        <v>0</v>
      </c>
      <c r="D16" s="70"/>
      <c r="E16" s="70"/>
    </row>
    <row r="17" spans="2:8" x14ac:dyDescent="0.25">
      <c r="B17" s="22" t="s">
        <v>105</v>
      </c>
      <c r="C17" s="70">
        <v>0</v>
      </c>
      <c r="D17" s="70"/>
      <c r="E17" s="70"/>
    </row>
    <row r="18" spans="2:8" x14ac:dyDescent="0.25">
      <c r="B18" s="22"/>
      <c r="C18" s="70"/>
      <c r="D18" s="70"/>
      <c r="E18" s="70"/>
    </row>
    <row r="19" spans="2:8" ht="15.75" customHeight="1" x14ac:dyDescent="0.25">
      <c r="B19" s="65" t="s">
        <v>49</v>
      </c>
      <c r="C19" s="71">
        <f>C20+C23+C26</f>
        <v>14222640</v>
      </c>
      <c r="D19" s="71">
        <f>D20+D23+D26</f>
        <v>14238611</v>
      </c>
      <c r="E19" s="71">
        <f>E20+E23+E26</f>
        <v>14360050</v>
      </c>
    </row>
    <row r="20" spans="2:8" ht="15" customHeight="1" x14ac:dyDescent="0.25">
      <c r="B20" s="7" t="s">
        <v>17</v>
      </c>
      <c r="C20" s="72">
        <f>C21</f>
        <v>13647050</v>
      </c>
      <c r="D20" s="70">
        <f>D21</f>
        <v>13663021</v>
      </c>
      <c r="E20" s="70">
        <f>E21</f>
        <v>13784460</v>
      </c>
      <c r="F20" s="26"/>
      <c r="G20" s="26"/>
      <c r="H20" s="26"/>
    </row>
    <row r="21" spans="2:8" x14ac:dyDescent="0.25">
      <c r="B21" s="20" t="s">
        <v>18</v>
      </c>
      <c r="C21" s="70">
        <v>13647050</v>
      </c>
      <c r="D21" s="70">
        <v>13663021</v>
      </c>
      <c r="E21" s="70">
        <v>13784460</v>
      </c>
      <c r="F21" s="26"/>
      <c r="G21" s="26"/>
      <c r="H21" s="26"/>
    </row>
    <row r="22" spans="2:8" x14ac:dyDescent="0.25">
      <c r="B22" s="21"/>
      <c r="C22" s="70"/>
      <c r="D22" s="70"/>
      <c r="E22" s="70"/>
    </row>
    <row r="23" spans="2:8" x14ac:dyDescent="0.25">
      <c r="B23" s="7" t="s">
        <v>23</v>
      </c>
      <c r="C23" s="70">
        <f>C24</f>
        <v>5590</v>
      </c>
      <c r="D23" s="70">
        <f t="shared" ref="D23:E23" si="0">D24</f>
        <v>5590</v>
      </c>
      <c r="E23" s="70">
        <f t="shared" si="0"/>
        <v>5590</v>
      </c>
    </row>
    <row r="24" spans="2:8" x14ac:dyDescent="0.25">
      <c r="B24" s="22" t="s">
        <v>24</v>
      </c>
      <c r="C24" s="70">
        <v>5590</v>
      </c>
      <c r="D24" s="70">
        <v>5590</v>
      </c>
      <c r="E24" s="70">
        <v>5590</v>
      </c>
    </row>
    <row r="25" spans="2:8" x14ac:dyDescent="0.25">
      <c r="B25" s="7"/>
      <c r="C25" s="70"/>
      <c r="D25" s="70"/>
      <c r="E25" s="70"/>
    </row>
    <row r="26" spans="2:8" x14ac:dyDescent="0.25">
      <c r="B26" s="7" t="s">
        <v>102</v>
      </c>
      <c r="C26" s="70">
        <f>C27</f>
        <v>570000</v>
      </c>
      <c r="D26" s="70">
        <f t="shared" ref="D26:E26" si="1">D27</f>
        <v>570000</v>
      </c>
      <c r="E26" s="70">
        <f t="shared" si="1"/>
        <v>570000</v>
      </c>
    </row>
    <row r="27" spans="2:8" x14ac:dyDescent="0.25">
      <c r="B27" s="22" t="s">
        <v>103</v>
      </c>
      <c r="C27" s="70">
        <v>570000</v>
      </c>
      <c r="D27" s="70">
        <v>570000</v>
      </c>
      <c r="E27" s="70">
        <v>570000</v>
      </c>
    </row>
    <row r="28" spans="2:8" x14ac:dyDescent="0.25">
      <c r="B28" s="22"/>
      <c r="C28" s="70"/>
      <c r="D28" s="70"/>
      <c r="E28" s="70"/>
    </row>
    <row r="29" spans="2:8" x14ac:dyDescent="0.25">
      <c r="B29" s="7" t="s">
        <v>124</v>
      </c>
      <c r="C29" s="70">
        <v>0</v>
      </c>
      <c r="D29" s="70">
        <v>0</v>
      </c>
      <c r="E29" s="70">
        <v>0</v>
      </c>
    </row>
    <row r="30" spans="2:8" x14ac:dyDescent="0.25">
      <c r="B30" s="22" t="s">
        <v>125</v>
      </c>
      <c r="C30" s="70">
        <v>0</v>
      </c>
      <c r="D30" s="70">
        <v>0</v>
      </c>
      <c r="E30" s="70">
        <v>0</v>
      </c>
    </row>
    <row r="31" spans="2:8" x14ac:dyDescent="0.25">
      <c r="B31" s="22"/>
      <c r="C31" s="70"/>
      <c r="D31" s="70"/>
      <c r="E31" s="70"/>
    </row>
    <row r="32" spans="2:8" x14ac:dyDescent="0.25">
      <c r="C32" s="44"/>
      <c r="D32" s="44"/>
      <c r="E32" s="44"/>
    </row>
  </sheetData>
  <mergeCells count="1">
    <mergeCell ref="B2:E2"/>
  </mergeCells>
  <phoneticPr fontId="1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10"/>
  <sheetViews>
    <sheetView workbookViewId="0">
      <selection activeCell="B9" sqref="B9"/>
    </sheetView>
  </sheetViews>
  <sheetFormatPr defaultRowHeight="15" x14ac:dyDescent="0.25"/>
  <cols>
    <col min="2" max="2" width="37.7109375" customWidth="1"/>
    <col min="3" max="3" width="25.28515625" customWidth="1"/>
    <col min="4" max="4" width="25.7109375" customWidth="1"/>
    <col min="5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77" t="s">
        <v>39</v>
      </c>
      <c r="C2" s="77"/>
      <c r="D2" s="77"/>
      <c r="E2" s="77"/>
    </row>
    <row r="3" spans="2:5" ht="18" x14ac:dyDescent="0.25">
      <c r="B3" s="1"/>
      <c r="C3" s="1"/>
      <c r="D3" s="1"/>
      <c r="E3" s="1"/>
    </row>
    <row r="4" spans="2:5" x14ac:dyDescent="0.25">
      <c r="B4" s="30" t="s">
        <v>6</v>
      </c>
      <c r="C4" s="55" t="s">
        <v>119</v>
      </c>
      <c r="D4" s="55" t="s">
        <v>121</v>
      </c>
      <c r="E4" s="55" t="s">
        <v>127</v>
      </c>
    </row>
    <row r="5" spans="2:5" x14ac:dyDescent="0.25">
      <c r="B5" s="31">
        <v>1</v>
      </c>
      <c r="C5" s="31">
        <v>2</v>
      </c>
      <c r="D5" s="31">
        <v>3</v>
      </c>
      <c r="E5" s="31">
        <v>4</v>
      </c>
    </row>
    <row r="6" spans="2:5" ht="15.75" customHeight="1" x14ac:dyDescent="0.25">
      <c r="B6" s="7" t="s">
        <v>49</v>
      </c>
      <c r="C6" s="60">
        <f>C7</f>
        <v>14222640</v>
      </c>
      <c r="D6" s="60">
        <f t="shared" ref="D6:E7" si="0">D7</f>
        <v>14238611</v>
      </c>
      <c r="E6" s="60">
        <f t="shared" si="0"/>
        <v>14360050</v>
      </c>
    </row>
    <row r="7" spans="2:5" ht="15.75" customHeight="1" x14ac:dyDescent="0.25">
      <c r="B7" s="7" t="s">
        <v>97</v>
      </c>
      <c r="C7" s="60">
        <f>C8</f>
        <v>14222640</v>
      </c>
      <c r="D7" s="60">
        <f t="shared" si="0"/>
        <v>14238611</v>
      </c>
      <c r="E7" s="60">
        <f t="shared" si="0"/>
        <v>14360050</v>
      </c>
    </row>
    <row r="8" spans="2:5" x14ac:dyDescent="0.25">
      <c r="B8" s="13" t="s">
        <v>98</v>
      </c>
      <c r="C8" s="40">
        <f>13647050+5590+570000</f>
        <v>14222640</v>
      </c>
      <c r="D8" s="40">
        <f>13663021+570000+5590</f>
        <v>14238611</v>
      </c>
      <c r="E8" s="40">
        <f>13784460+570000+5590</f>
        <v>14360050</v>
      </c>
    </row>
    <row r="9" spans="2:5" x14ac:dyDescent="0.25">
      <c r="B9" s="19" t="s">
        <v>99</v>
      </c>
      <c r="C9" s="40">
        <v>14222640</v>
      </c>
      <c r="D9" s="40">
        <v>14238611</v>
      </c>
      <c r="E9" s="40">
        <f>13784460+570000+5590</f>
        <v>14360050</v>
      </c>
    </row>
    <row r="10" spans="2:5" x14ac:dyDescent="0.25">
      <c r="B10" s="12"/>
      <c r="C10" s="6"/>
      <c r="D10" s="6"/>
      <c r="E10" s="6"/>
    </row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22"/>
  <sheetViews>
    <sheetView workbookViewId="0">
      <selection activeCell="I8" sqref="I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</cols>
  <sheetData>
    <row r="1" spans="2:9" ht="18" customHeight="1" x14ac:dyDescent="0.25">
      <c r="B1" s="1"/>
      <c r="C1" s="1"/>
      <c r="D1" s="1"/>
      <c r="E1" s="1"/>
      <c r="F1" s="1"/>
      <c r="G1" s="1"/>
      <c r="H1" s="1"/>
      <c r="I1" s="1"/>
    </row>
    <row r="2" spans="2:9" ht="15.75" customHeight="1" x14ac:dyDescent="0.25">
      <c r="B2" s="77" t="s">
        <v>10</v>
      </c>
      <c r="C2" s="77"/>
      <c r="D2" s="77"/>
      <c r="E2" s="77"/>
      <c r="F2" s="77"/>
      <c r="G2" s="77"/>
      <c r="H2" s="77"/>
      <c r="I2" s="77"/>
    </row>
    <row r="3" spans="2:9" ht="18" x14ac:dyDescent="0.25">
      <c r="B3" s="1"/>
      <c r="C3" s="1"/>
      <c r="D3" s="1"/>
      <c r="E3" s="1"/>
      <c r="F3" s="1"/>
      <c r="G3" s="1"/>
      <c r="H3" s="1"/>
      <c r="I3" s="1"/>
    </row>
    <row r="4" spans="2:9" ht="18" customHeight="1" x14ac:dyDescent="0.25">
      <c r="B4" s="77" t="s">
        <v>53</v>
      </c>
      <c r="C4" s="77"/>
      <c r="D4" s="77"/>
      <c r="E4" s="77"/>
      <c r="F4" s="77"/>
      <c r="G4" s="77"/>
      <c r="H4" s="77"/>
      <c r="I4" s="77"/>
    </row>
    <row r="5" spans="2:9" ht="15.75" customHeight="1" x14ac:dyDescent="0.25">
      <c r="B5" s="77" t="s">
        <v>40</v>
      </c>
      <c r="C5" s="77"/>
      <c r="D5" s="77"/>
      <c r="E5" s="77"/>
      <c r="F5" s="77"/>
      <c r="G5" s="77"/>
      <c r="H5" s="77"/>
      <c r="I5" s="77"/>
    </row>
    <row r="6" spans="2:9" ht="18" x14ac:dyDescent="0.25">
      <c r="B6" s="1"/>
      <c r="C6" s="1"/>
      <c r="D6" s="1"/>
      <c r="E6" s="1"/>
      <c r="F6" s="1"/>
      <c r="G6" s="1"/>
      <c r="H6" s="1"/>
      <c r="I6" s="1"/>
    </row>
    <row r="7" spans="2:9" ht="25.5" customHeight="1" x14ac:dyDescent="0.25">
      <c r="B7" s="98" t="s">
        <v>6</v>
      </c>
      <c r="C7" s="99"/>
      <c r="D7" s="99"/>
      <c r="E7" s="99"/>
      <c r="F7" s="100"/>
      <c r="G7" s="55" t="s">
        <v>119</v>
      </c>
      <c r="H7" s="55" t="s">
        <v>121</v>
      </c>
      <c r="I7" s="55" t="s">
        <v>127</v>
      </c>
    </row>
    <row r="8" spans="2:9" x14ac:dyDescent="0.25">
      <c r="B8" s="98">
        <v>1</v>
      </c>
      <c r="C8" s="99"/>
      <c r="D8" s="99"/>
      <c r="E8" s="99"/>
      <c r="F8" s="100"/>
      <c r="G8" s="32">
        <v>2</v>
      </c>
      <c r="H8" s="32">
        <v>3</v>
      </c>
      <c r="I8" s="32">
        <v>4</v>
      </c>
    </row>
    <row r="9" spans="2:9" ht="25.5" x14ac:dyDescent="0.25">
      <c r="B9" s="7">
        <v>8</v>
      </c>
      <c r="C9" s="7"/>
      <c r="D9" s="7"/>
      <c r="E9" s="7"/>
      <c r="F9" s="7" t="s">
        <v>7</v>
      </c>
      <c r="G9" s="6">
        <v>0</v>
      </c>
      <c r="H9" s="6">
        <v>0</v>
      </c>
      <c r="I9" s="6">
        <v>0</v>
      </c>
    </row>
    <row r="10" spans="2:9" x14ac:dyDescent="0.25">
      <c r="B10" s="7"/>
      <c r="C10" s="11">
        <v>84</v>
      </c>
      <c r="D10" s="11"/>
      <c r="E10" s="11"/>
      <c r="F10" s="11" t="s">
        <v>12</v>
      </c>
      <c r="G10" s="6">
        <v>0</v>
      </c>
      <c r="H10" s="6">
        <v>0</v>
      </c>
      <c r="I10" s="6">
        <v>0</v>
      </c>
    </row>
    <row r="11" spans="2:9" ht="51" x14ac:dyDescent="0.25">
      <c r="B11" s="8"/>
      <c r="C11" s="8"/>
      <c r="D11" s="8">
        <v>841</v>
      </c>
      <c r="E11" s="8"/>
      <c r="F11" s="23" t="s">
        <v>41</v>
      </c>
      <c r="G11" s="6">
        <v>0</v>
      </c>
      <c r="H11" s="6">
        <v>0</v>
      </c>
      <c r="I11" s="6">
        <v>0</v>
      </c>
    </row>
    <row r="12" spans="2:9" ht="25.5" x14ac:dyDescent="0.25">
      <c r="B12" s="8"/>
      <c r="C12" s="8"/>
      <c r="D12" s="8"/>
      <c r="E12" s="8">
        <v>8413</v>
      </c>
      <c r="F12" s="23" t="s">
        <v>42</v>
      </c>
      <c r="G12" s="6">
        <v>0</v>
      </c>
      <c r="H12" s="6">
        <v>0</v>
      </c>
      <c r="I12" s="6">
        <v>0</v>
      </c>
    </row>
    <row r="13" spans="2:9" x14ac:dyDescent="0.25">
      <c r="B13" s="8"/>
      <c r="C13" s="8"/>
      <c r="D13" s="8"/>
      <c r="E13" s="9" t="s">
        <v>20</v>
      </c>
      <c r="F13" s="13"/>
      <c r="G13" s="6">
        <v>0</v>
      </c>
      <c r="H13" s="6">
        <v>0</v>
      </c>
      <c r="I13" s="6">
        <v>0</v>
      </c>
    </row>
    <row r="14" spans="2:9" ht="25.5" x14ac:dyDescent="0.25">
      <c r="B14" s="10">
        <v>5</v>
      </c>
      <c r="C14" s="10"/>
      <c r="D14" s="10"/>
      <c r="E14" s="10"/>
      <c r="F14" s="14" t="s">
        <v>8</v>
      </c>
      <c r="G14" s="6">
        <v>0</v>
      </c>
      <c r="H14" s="6">
        <v>0</v>
      </c>
      <c r="I14" s="6">
        <v>0</v>
      </c>
    </row>
    <row r="15" spans="2:9" ht="25.5" x14ac:dyDescent="0.25">
      <c r="B15" s="11"/>
      <c r="C15" s="11">
        <v>54</v>
      </c>
      <c r="D15" s="11"/>
      <c r="E15" s="11"/>
      <c r="F15" s="15" t="s">
        <v>13</v>
      </c>
      <c r="G15" s="6">
        <v>0</v>
      </c>
      <c r="H15" s="6">
        <v>0</v>
      </c>
      <c r="I15" s="6">
        <v>0</v>
      </c>
    </row>
    <row r="16" spans="2:9" ht="63.75" x14ac:dyDescent="0.25">
      <c r="B16" s="11"/>
      <c r="C16" s="11"/>
      <c r="D16" s="11">
        <v>541</v>
      </c>
      <c r="E16" s="23"/>
      <c r="F16" s="23" t="s">
        <v>43</v>
      </c>
      <c r="G16" s="6">
        <v>0</v>
      </c>
      <c r="H16" s="6">
        <v>0</v>
      </c>
      <c r="I16" s="6">
        <v>0</v>
      </c>
    </row>
    <row r="17" spans="2:9" ht="38.25" x14ac:dyDescent="0.25">
      <c r="B17" s="11"/>
      <c r="C17" s="11"/>
      <c r="D17" s="11"/>
      <c r="E17" s="23">
        <v>5413</v>
      </c>
      <c r="F17" s="23" t="s">
        <v>44</v>
      </c>
      <c r="G17" s="6">
        <v>0</v>
      </c>
      <c r="H17" s="6">
        <v>0</v>
      </c>
      <c r="I17" s="6">
        <v>0</v>
      </c>
    </row>
    <row r="18" spans="2:9" x14ac:dyDescent="0.25">
      <c r="B18" s="12"/>
      <c r="C18" s="10"/>
      <c r="D18" s="10"/>
      <c r="E18" s="10"/>
      <c r="F18" s="14" t="s">
        <v>20</v>
      </c>
      <c r="G18" s="6">
        <v>0</v>
      </c>
      <c r="H18" s="6">
        <v>0</v>
      </c>
      <c r="I18" s="6">
        <v>0</v>
      </c>
    </row>
    <row r="20" spans="2:9" x14ac:dyDescent="0.25">
      <c r="B20" s="26"/>
      <c r="C20" s="26"/>
      <c r="D20" s="26"/>
      <c r="E20" s="26"/>
      <c r="F20" s="26"/>
      <c r="G20" s="26"/>
      <c r="H20" s="26"/>
      <c r="I20" s="26"/>
    </row>
    <row r="21" spans="2:9" x14ac:dyDescent="0.25">
      <c r="B21" s="26"/>
      <c r="C21" s="26"/>
      <c r="D21" s="26"/>
      <c r="E21" s="26"/>
      <c r="F21" s="26"/>
      <c r="G21" s="26"/>
      <c r="H21" s="26"/>
      <c r="I21" s="26"/>
    </row>
    <row r="22" spans="2:9" x14ac:dyDescent="0.25">
      <c r="B22" s="26"/>
      <c r="C22" s="26"/>
      <c r="D22" s="26"/>
      <c r="E22" s="26"/>
      <c r="F22" s="26"/>
      <c r="G22" s="26"/>
      <c r="H22" s="26"/>
      <c r="I22" s="26"/>
    </row>
  </sheetData>
  <mergeCells count="5">
    <mergeCell ref="B7:F7"/>
    <mergeCell ref="B8:F8"/>
    <mergeCell ref="B2:I2"/>
    <mergeCell ref="B4:I4"/>
    <mergeCell ref="B5:I5"/>
  </mergeCells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E28"/>
  <sheetViews>
    <sheetView workbookViewId="0">
      <selection activeCell="E5" sqref="E5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77" t="s">
        <v>45</v>
      </c>
      <c r="C2" s="77"/>
      <c r="D2" s="77"/>
      <c r="E2" s="77"/>
    </row>
    <row r="3" spans="2:5" ht="18" x14ac:dyDescent="0.25">
      <c r="B3" s="1"/>
      <c r="C3" s="1"/>
      <c r="D3" s="1"/>
      <c r="E3" s="1"/>
    </row>
    <row r="4" spans="2:5" x14ac:dyDescent="0.25">
      <c r="B4" s="30" t="s">
        <v>6</v>
      </c>
      <c r="C4" s="55" t="s">
        <v>119</v>
      </c>
      <c r="D4" s="55" t="s">
        <v>121</v>
      </c>
      <c r="E4" s="55" t="s">
        <v>127</v>
      </c>
    </row>
    <row r="5" spans="2:5" x14ac:dyDescent="0.25">
      <c r="B5" s="30">
        <v>1</v>
      </c>
      <c r="C5" s="30">
        <v>2</v>
      </c>
      <c r="D5" s="30">
        <v>3</v>
      </c>
      <c r="E5" s="30">
        <v>4</v>
      </c>
    </row>
    <row r="6" spans="2:5" x14ac:dyDescent="0.25">
      <c r="B6" s="7" t="s">
        <v>46</v>
      </c>
      <c r="C6" s="6">
        <v>0</v>
      </c>
      <c r="D6" s="6">
        <v>0</v>
      </c>
      <c r="E6" s="6">
        <v>0</v>
      </c>
    </row>
    <row r="7" spans="2:5" x14ac:dyDescent="0.25">
      <c r="B7" s="7" t="s">
        <v>17</v>
      </c>
      <c r="C7" s="6">
        <v>0</v>
      </c>
      <c r="D7" s="6">
        <v>0</v>
      </c>
      <c r="E7" s="6">
        <v>0</v>
      </c>
    </row>
    <row r="8" spans="2:5" x14ac:dyDescent="0.25">
      <c r="B8" s="20" t="s">
        <v>18</v>
      </c>
      <c r="C8" s="6">
        <v>0</v>
      </c>
      <c r="D8" s="6">
        <v>0</v>
      </c>
      <c r="E8" s="6">
        <v>0</v>
      </c>
    </row>
    <row r="9" spans="2:5" x14ac:dyDescent="0.25">
      <c r="B9" s="21" t="s">
        <v>19</v>
      </c>
      <c r="C9" s="6">
        <v>0</v>
      </c>
      <c r="D9" s="6">
        <v>0</v>
      </c>
      <c r="E9" s="6">
        <v>0</v>
      </c>
    </row>
    <row r="10" spans="2:5" x14ac:dyDescent="0.25">
      <c r="B10" s="21" t="s">
        <v>20</v>
      </c>
      <c r="C10" s="6">
        <v>0</v>
      </c>
      <c r="D10" s="6">
        <v>0</v>
      </c>
      <c r="E10" s="6">
        <v>0</v>
      </c>
    </row>
    <row r="11" spans="2:5" x14ac:dyDescent="0.25">
      <c r="B11" s="7" t="s">
        <v>21</v>
      </c>
      <c r="C11" s="6">
        <v>0</v>
      </c>
      <c r="D11" s="6">
        <v>0</v>
      </c>
      <c r="E11" s="6">
        <v>0</v>
      </c>
    </row>
    <row r="12" spans="2:5" x14ac:dyDescent="0.25">
      <c r="B12" s="22" t="s">
        <v>22</v>
      </c>
      <c r="C12" s="6">
        <v>0</v>
      </c>
      <c r="D12" s="6">
        <v>0</v>
      </c>
      <c r="E12" s="6">
        <v>0</v>
      </c>
    </row>
    <row r="13" spans="2:5" x14ac:dyDescent="0.25">
      <c r="B13" s="7" t="s">
        <v>23</v>
      </c>
      <c r="C13" s="6">
        <v>0</v>
      </c>
      <c r="D13" s="6">
        <v>0</v>
      </c>
      <c r="E13" s="6">
        <v>0</v>
      </c>
    </row>
    <row r="14" spans="2:5" x14ac:dyDescent="0.25">
      <c r="B14" s="22" t="s">
        <v>24</v>
      </c>
      <c r="C14" s="6">
        <v>0</v>
      </c>
      <c r="D14" s="6">
        <v>0</v>
      </c>
      <c r="E14" s="6">
        <v>0</v>
      </c>
    </row>
    <row r="15" spans="2:5" x14ac:dyDescent="0.25">
      <c r="B15" s="11" t="s">
        <v>14</v>
      </c>
      <c r="C15" s="6">
        <v>0</v>
      </c>
      <c r="D15" s="6">
        <v>0</v>
      </c>
      <c r="E15" s="6">
        <v>0</v>
      </c>
    </row>
    <row r="16" spans="2:5" x14ac:dyDescent="0.25">
      <c r="B16" s="22"/>
      <c r="C16" s="6">
        <v>0</v>
      </c>
      <c r="D16" s="6">
        <v>0</v>
      </c>
      <c r="E16" s="6">
        <v>0</v>
      </c>
    </row>
    <row r="17" spans="2:5" ht="15.75" customHeight="1" x14ac:dyDescent="0.25">
      <c r="B17" s="7" t="s">
        <v>47</v>
      </c>
      <c r="C17" s="6">
        <v>0</v>
      </c>
      <c r="D17" s="6">
        <v>0</v>
      </c>
      <c r="E17" s="6">
        <v>0</v>
      </c>
    </row>
    <row r="18" spans="2:5" ht="15.75" customHeight="1" x14ac:dyDescent="0.25">
      <c r="B18" s="7" t="s">
        <v>17</v>
      </c>
      <c r="C18" s="6">
        <v>0</v>
      </c>
      <c r="D18" s="6">
        <v>0</v>
      </c>
      <c r="E18" s="6">
        <v>0</v>
      </c>
    </row>
    <row r="19" spans="2:5" x14ac:dyDescent="0.25">
      <c r="B19" s="20" t="s">
        <v>18</v>
      </c>
      <c r="C19" s="6">
        <v>0</v>
      </c>
      <c r="D19" s="6">
        <v>0</v>
      </c>
      <c r="E19" s="6">
        <v>0</v>
      </c>
    </row>
    <row r="20" spans="2:5" x14ac:dyDescent="0.25">
      <c r="B20" s="21" t="s">
        <v>19</v>
      </c>
      <c r="C20" s="6">
        <v>0</v>
      </c>
      <c r="D20" s="6">
        <v>0</v>
      </c>
      <c r="E20" s="6">
        <v>0</v>
      </c>
    </row>
    <row r="21" spans="2:5" x14ac:dyDescent="0.25">
      <c r="B21" s="21" t="s">
        <v>20</v>
      </c>
      <c r="C21" s="6">
        <v>0</v>
      </c>
      <c r="D21" s="6">
        <v>0</v>
      </c>
      <c r="E21" s="6">
        <v>0</v>
      </c>
    </row>
    <row r="22" spans="2:5" x14ac:dyDescent="0.25">
      <c r="B22" s="7" t="s">
        <v>21</v>
      </c>
      <c r="C22" s="6">
        <v>0</v>
      </c>
      <c r="D22" s="6">
        <v>0</v>
      </c>
      <c r="E22" s="6">
        <v>0</v>
      </c>
    </row>
    <row r="23" spans="2:5" x14ac:dyDescent="0.25">
      <c r="B23" s="22" t="s">
        <v>22</v>
      </c>
      <c r="C23" s="6">
        <v>0</v>
      </c>
      <c r="D23" s="6">
        <v>0</v>
      </c>
      <c r="E23" s="6">
        <v>0</v>
      </c>
    </row>
    <row r="24" spans="2:5" x14ac:dyDescent="0.25">
      <c r="B24" s="7" t="s">
        <v>23</v>
      </c>
      <c r="C24" s="6">
        <v>0</v>
      </c>
      <c r="D24" s="6">
        <v>0</v>
      </c>
      <c r="E24" s="6">
        <v>0</v>
      </c>
    </row>
    <row r="25" spans="2:5" x14ac:dyDescent="0.25">
      <c r="B25" s="22" t="s">
        <v>24</v>
      </c>
      <c r="C25" s="6">
        <v>0</v>
      </c>
      <c r="D25" s="6">
        <v>0</v>
      </c>
      <c r="E25" s="6">
        <v>0</v>
      </c>
    </row>
    <row r="26" spans="2:5" x14ac:dyDescent="0.25">
      <c r="B26" s="11" t="s">
        <v>14</v>
      </c>
      <c r="C26" s="6">
        <v>0</v>
      </c>
      <c r="D26" s="6">
        <v>0</v>
      </c>
      <c r="E26" s="6">
        <v>0</v>
      </c>
    </row>
    <row r="28" spans="2:5" x14ac:dyDescent="0.25">
      <c r="B28" s="36"/>
      <c r="C28" s="36"/>
      <c r="D28" s="36"/>
      <c r="E28" s="36"/>
    </row>
  </sheetData>
  <mergeCells count="1">
    <mergeCell ref="B2:E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48"/>
  <sheetViews>
    <sheetView tabSelected="1" topLeftCell="A6" zoomScale="80" zoomScaleNormal="80" workbookViewId="0">
      <selection activeCell="I24" sqref="I2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hidden="1" customWidth="1"/>
    <col min="5" max="5" width="39" customWidth="1"/>
    <col min="6" max="9" width="24.28515625" customWidth="1"/>
    <col min="12" max="12" width="16.42578125" bestFit="1" customWidth="1"/>
  </cols>
  <sheetData>
    <row r="1" spans="2:12" ht="18" x14ac:dyDescent="0.25">
      <c r="B1" s="1"/>
      <c r="C1" s="1"/>
      <c r="D1" s="1"/>
      <c r="E1" s="1"/>
      <c r="F1" s="1"/>
      <c r="G1" s="1"/>
      <c r="H1" s="1"/>
      <c r="I1" s="2"/>
    </row>
    <row r="2" spans="2:12" ht="18" customHeight="1" x14ac:dyDescent="0.25">
      <c r="B2" s="77" t="s">
        <v>9</v>
      </c>
      <c r="C2" s="77"/>
      <c r="D2" s="77"/>
      <c r="E2" s="77"/>
      <c r="F2" s="77"/>
      <c r="G2" s="77"/>
      <c r="H2" s="77"/>
      <c r="I2" s="24"/>
    </row>
    <row r="3" spans="2:12" ht="18" x14ac:dyDescent="0.25">
      <c r="B3" s="1"/>
      <c r="C3" s="1"/>
      <c r="D3" s="1"/>
      <c r="E3" s="1"/>
      <c r="F3" s="1"/>
      <c r="G3" s="1"/>
      <c r="H3" s="1"/>
      <c r="I3" s="2"/>
    </row>
    <row r="4" spans="2:12" ht="15.75" x14ac:dyDescent="0.25">
      <c r="B4" s="115" t="s">
        <v>55</v>
      </c>
      <c r="C4" s="115"/>
      <c r="D4" s="115"/>
      <c r="E4" s="115"/>
      <c r="F4" s="115"/>
      <c r="G4" s="115"/>
      <c r="H4" s="115"/>
    </row>
    <row r="5" spans="2:12" ht="18" x14ac:dyDescent="0.25">
      <c r="B5" s="1"/>
      <c r="C5" s="1"/>
      <c r="D5" s="1"/>
      <c r="E5" s="1"/>
      <c r="F5" s="1"/>
      <c r="G5" s="1"/>
      <c r="H5" s="1"/>
    </row>
    <row r="6" spans="2:12" x14ac:dyDescent="0.25">
      <c r="B6" s="98" t="s">
        <v>6</v>
      </c>
      <c r="C6" s="99"/>
      <c r="D6" s="99"/>
      <c r="E6" s="100"/>
      <c r="F6" s="55" t="s">
        <v>119</v>
      </c>
      <c r="G6" s="55" t="s">
        <v>121</v>
      </c>
      <c r="H6" s="55" t="s">
        <v>127</v>
      </c>
    </row>
    <row r="7" spans="2:12" s="33" customFormat="1" ht="11.25" x14ac:dyDescent="0.2">
      <c r="B7" s="95">
        <v>1</v>
      </c>
      <c r="C7" s="96"/>
      <c r="D7" s="96"/>
      <c r="E7" s="97"/>
      <c r="F7" s="31">
        <v>2</v>
      </c>
      <c r="G7" s="31">
        <v>3</v>
      </c>
      <c r="H7" s="31">
        <v>4</v>
      </c>
    </row>
    <row r="8" spans="2:12" ht="27.75" customHeight="1" x14ac:dyDescent="0.25">
      <c r="B8" s="104">
        <v>8660</v>
      </c>
      <c r="C8" s="105"/>
      <c r="D8" s="106"/>
      <c r="E8" s="47" t="s">
        <v>106</v>
      </c>
      <c r="F8" s="49">
        <f>F15</f>
        <v>14224152</v>
      </c>
      <c r="G8" s="49">
        <f>G9+G10+G11</f>
        <v>14238611</v>
      </c>
      <c r="H8" s="50">
        <f>H9+H10+H11</f>
        <v>14360050</v>
      </c>
    </row>
    <row r="9" spans="2:12" x14ac:dyDescent="0.25">
      <c r="B9" s="101">
        <v>11</v>
      </c>
      <c r="C9" s="102"/>
      <c r="D9" s="103"/>
      <c r="E9" s="45" t="s">
        <v>107</v>
      </c>
      <c r="F9" s="48">
        <v>13647050</v>
      </c>
      <c r="G9" s="48">
        <v>13663021</v>
      </c>
      <c r="H9" s="43">
        <v>13784460</v>
      </c>
    </row>
    <row r="10" spans="2:12" x14ac:dyDescent="0.25">
      <c r="B10" s="41">
        <v>31</v>
      </c>
      <c r="C10" s="42"/>
      <c r="D10" s="34"/>
      <c r="E10" s="45" t="s">
        <v>108</v>
      </c>
      <c r="F10" s="48">
        <v>5590</v>
      </c>
      <c r="G10" s="48">
        <v>5590</v>
      </c>
      <c r="H10" s="43">
        <v>5590</v>
      </c>
    </row>
    <row r="11" spans="2:12" x14ac:dyDescent="0.25">
      <c r="B11" s="41">
        <v>43</v>
      </c>
      <c r="C11" s="42"/>
      <c r="D11" s="34"/>
      <c r="E11" s="45" t="s">
        <v>109</v>
      </c>
      <c r="F11" s="48">
        <v>570000</v>
      </c>
      <c r="G11" s="48">
        <v>570000</v>
      </c>
      <c r="H11" s="43">
        <v>570000</v>
      </c>
    </row>
    <row r="12" spans="2:12" x14ac:dyDescent="0.25">
      <c r="B12" s="41">
        <v>52</v>
      </c>
      <c r="C12" s="42"/>
      <c r="D12" s="34"/>
      <c r="E12" s="45" t="s">
        <v>126</v>
      </c>
      <c r="F12" s="48">
        <v>1512</v>
      </c>
      <c r="G12" s="48">
        <v>0</v>
      </c>
      <c r="H12" s="43">
        <v>0</v>
      </c>
    </row>
    <row r="13" spans="2:12" x14ac:dyDescent="0.25">
      <c r="B13" s="41">
        <v>61</v>
      </c>
      <c r="C13" s="42"/>
      <c r="D13" s="34"/>
      <c r="E13" s="45" t="s">
        <v>110</v>
      </c>
      <c r="F13" s="48">
        <v>0</v>
      </c>
      <c r="G13" s="48">
        <v>0</v>
      </c>
      <c r="H13" s="43">
        <v>0</v>
      </c>
    </row>
    <row r="14" spans="2:12" x14ac:dyDescent="0.25">
      <c r="B14" s="101">
        <v>40</v>
      </c>
      <c r="C14" s="102"/>
      <c r="D14" s="103"/>
      <c r="E14" s="34" t="s">
        <v>111</v>
      </c>
      <c r="F14" s="48">
        <f>SUM(F9:F13)</f>
        <v>14224152</v>
      </c>
      <c r="G14" s="48">
        <f>G15</f>
        <v>14238611</v>
      </c>
      <c r="H14" s="43">
        <f>H15</f>
        <v>14360050</v>
      </c>
    </row>
    <row r="15" spans="2:12" x14ac:dyDescent="0.25">
      <c r="B15" s="41">
        <v>4001</v>
      </c>
      <c r="C15" s="42"/>
      <c r="D15" s="34"/>
      <c r="E15" s="34" t="s">
        <v>112</v>
      </c>
      <c r="F15" s="48">
        <f>SUM(F9:F13)</f>
        <v>14224152</v>
      </c>
      <c r="G15" s="48">
        <f>G8</f>
        <v>14238611</v>
      </c>
      <c r="H15" s="43">
        <f>H8</f>
        <v>14360050</v>
      </c>
    </row>
    <row r="16" spans="2:12" ht="51" customHeight="1" x14ac:dyDescent="0.25">
      <c r="B16" s="104" t="s">
        <v>113</v>
      </c>
      <c r="C16" s="105"/>
      <c r="D16" s="106"/>
      <c r="E16" s="46" t="s">
        <v>114</v>
      </c>
      <c r="F16" s="49">
        <f>F17+F31</f>
        <v>14217050</v>
      </c>
      <c r="G16" s="49">
        <f>G17+G31</f>
        <v>14233021</v>
      </c>
      <c r="H16" s="50">
        <f>H17+H31</f>
        <v>14071460</v>
      </c>
      <c r="L16" s="51"/>
    </row>
    <row r="17" spans="2:8" x14ac:dyDescent="0.25">
      <c r="B17" s="107">
        <v>11</v>
      </c>
      <c r="C17" s="108"/>
      <c r="D17" s="109"/>
      <c r="E17" s="67" t="s">
        <v>107</v>
      </c>
      <c r="F17" s="68">
        <f>F18+F22+F27+F29</f>
        <v>13647050</v>
      </c>
      <c r="G17" s="68">
        <f>G18+G22+G27+G29</f>
        <v>13663021</v>
      </c>
      <c r="H17" s="68">
        <f>H18+H22+H29+H27</f>
        <v>13784460</v>
      </c>
    </row>
    <row r="18" spans="2:8" x14ac:dyDescent="0.25">
      <c r="B18" s="111">
        <v>31</v>
      </c>
      <c r="C18" s="111"/>
      <c r="D18" s="111"/>
      <c r="E18" s="66" t="s">
        <v>5</v>
      </c>
      <c r="F18" s="49">
        <f>SUM(F19:F21)</f>
        <v>11260580</v>
      </c>
      <c r="G18" s="49">
        <v>11308110</v>
      </c>
      <c r="H18" s="49">
        <v>11445449</v>
      </c>
    </row>
    <row r="19" spans="2:8" x14ac:dyDescent="0.25">
      <c r="B19" s="101">
        <v>311</v>
      </c>
      <c r="C19" s="102"/>
      <c r="D19" s="103"/>
      <c r="E19" s="37" t="s">
        <v>33</v>
      </c>
      <c r="F19" s="48">
        <v>9289500</v>
      </c>
      <c r="G19" s="48">
        <v>9375342</v>
      </c>
      <c r="H19" s="43">
        <v>9415286</v>
      </c>
    </row>
    <row r="20" spans="2:8" x14ac:dyDescent="0.25">
      <c r="B20" s="101">
        <v>312</v>
      </c>
      <c r="C20" s="102"/>
      <c r="D20" s="103"/>
      <c r="E20" s="34" t="s">
        <v>70</v>
      </c>
      <c r="F20" s="48">
        <v>435500</v>
      </c>
      <c r="G20" s="48">
        <v>391608</v>
      </c>
      <c r="H20" s="43">
        <v>365713</v>
      </c>
    </row>
    <row r="21" spans="2:8" x14ac:dyDescent="0.25">
      <c r="B21" s="101">
        <v>313</v>
      </c>
      <c r="C21" s="102"/>
      <c r="D21" s="103"/>
      <c r="E21" s="34" t="s">
        <v>71</v>
      </c>
      <c r="F21" s="48">
        <v>1535580</v>
      </c>
      <c r="G21" s="48">
        <v>1541160</v>
      </c>
      <c r="H21" s="43">
        <v>1664450</v>
      </c>
    </row>
    <row r="22" spans="2:8" x14ac:dyDescent="0.25">
      <c r="B22" s="104">
        <v>32</v>
      </c>
      <c r="C22" s="105"/>
      <c r="D22" s="106"/>
      <c r="E22" s="54" t="s">
        <v>11</v>
      </c>
      <c r="F22" s="49">
        <v>2224470</v>
      </c>
      <c r="G22" s="49">
        <v>2192911</v>
      </c>
      <c r="H22" s="49">
        <v>2177011</v>
      </c>
    </row>
    <row r="23" spans="2:8" x14ac:dyDescent="0.25">
      <c r="B23" s="41">
        <v>321</v>
      </c>
      <c r="C23" s="42"/>
      <c r="D23" s="34"/>
      <c r="E23" s="34" t="s">
        <v>115</v>
      </c>
      <c r="F23" s="48">
        <v>458770</v>
      </c>
      <c r="G23" s="48">
        <v>427211</v>
      </c>
      <c r="H23" s="48">
        <v>411311</v>
      </c>
    </row>
    <row r="24" spans="2:8" x14ac:dyDescent="0.25">
      <c r="B24" s="110">
        <v>322</v>
      </c>
      <c r="C24" s="110"/>
      <c r="D24" s="110"/>
      <c r="E24" s="37" t="s">
        <v>75</v>
      </c>
      <c r="F24" s="48">
        <v>1299000</v>
      </c>
      <c r="G24" s="48">
        <v>1282000</v>
      </c>
      <c r="H24" s="48">
        <v>1568500</v>
      </c>
    </row>
    <row r="25" spans="2:8" x14ac:dyDescent="0.25">
      <c r="B25" s="110">
        <v>323</v>
      </c>
      <c r="C25" s="110"/>
      <c r="D25" s="110"/>
      <c r="E25" s="37" t="s">
        <v>101</v>
      </c>
      <c r="F25" s="48">
        <v>437200</v>
      </c>
      <c r="G25" s="48">
        <v>454200</v>
      </c>
      <c r="H25" s="48">
        <v>454200</v>
      </c>
    </row>
    <row r="26" spans="2:8" x14ac:dyDescent="0.25">
      <c r="B26" s="101">
        <v>329</v>
      </c>
      <c r="C26" s="102"/>
      <c r="D26" s="103"/>
      <c r="E26" s="37" t="s">
        <v>89</v>
      </c>
      <c r="F26" s="48">
        <v>29500</v>
      </c>
      <c r="G26" s="48">
        <v>29500</v>
      </c>
      <c r="H26" s="48">
        <v>25900</v>
      </c>
    </row>
    <row r="27" spans="2:8" x14ac:dyDescent="0.25">
      <c r="B27" s="104">
        <v>34</v>
      </c>
      <c r="C27" s="105"/>
      <c r="D27" s="106"/>
      <c r="E27" s="54" t="s">
        <v>90</v>
      </c>
      <c r="F27" s="49">
        <v>4000</v>
      </c>
      <c r="G27" s="49">
        <v>4000</v>
      </c>
      <c r="H27" s="49">
        <v>4000</v>
      </c>
    </row>
    <row r="28" spans="2:8" x14ac:dyDescent="0.25">
      <c r="B28" s="101">
        <v>343</v>
      </c>
      <c r="C28" s="102"/>
      <c r="D28" s="103"/>
      <c r="E28" s="34" t="s">
        <v>91</v>
      </c>
      <c r="F28" s="48">
        <v>4000</v>
      </c>
      <c r="G28" s="48">
        <v>4000</v>
      </c>
      <c r="H28" s="48">
        <v>4000</v>
      </c>
    </row>
    <row r="29" spans="2:8" ht="25.5" x14ac:dyDescent="0.25">
      <c r="B29" s="104">
        <v>37</v>
      </c>
      <c r="C29" s="105"/>
      <c r="D29" s="106"/>
      <c r="E29" s="63" t="s">
        <v>116</v>
      </c>
      <c r="F29" s="49">
        <v>158000</v>
      </c>
      <c r="G29" s="49">
        <v>158000</v>
      </c>
      <c r="H29" s="49">
        <v>158000</v>
      </c>
    </row>
    <row r="30" spans="2:8" ht="25.5" x14ac:dyDescent="0.25">
      <c r="B30" s="101">
        <v>372</v>
      </c>
      <c r="C30" s="102"/>
      <c r="D30" s="103"/>
      <c r="E30" s="23" t="s">
        <v>93</v>
      </c>
      <c r="F30" s="48">
        <v>158000</v>
      </c>
      <c r="G30" s="48">
        <v>158000</v>
      </c>
      <c r="H30" s="48">
        <v>158000</v>
      </c>
    </row>
    <row r="31" spans="2:8" x14ac:dyDescent="0.25">
      <c r="B31" s="107">
        <v>43</v>
      </c>
      <c r="C31" s="108"/>
      <c r="D31" s="109"/>
      <c r="E31" s="67" t="s">
        <v>109</v>
      </c>
      <c r="F31" s="68">
        <f>F32+F35+F37</f>
        <v>570000</v>
      </c>
      <c r="G31" s="68">
        <f t="shared" ref="G31:H31" si="0">G32+G35+G37</f>
        <v>570000</v>
      </c>
      <c r="H31" s="68">
        <f t="shared" si="0"/>
        <v>287000</v>
      </c>
    </row>
    <row r="32" spans="2:8" x14ac:dyDescent="0.25">
      <c r="B32" s="104">
        <v>32</v>
      </c>
      <c r="C32" s="105"/>
      <c r="D32" s="106"/>
      <c r="E32" s="54" t="s">
        <v>11</v>
      </c>
      <c r="F32" s="49">
        <f>F33+F34</f>
        <v>569500</v>
      </c>
      <c r="G32" s="49">
        <f t="shared" ref="G32" si="1">G33+G34</f>
        <v>569500</v>
      </c>
      <c r="H32" s="49">
        <v>286500</v>
      </c>
    </row>
    <row r="33" spans="2:8" x14ac:dyDescent="0.25">
      <c r="B33" s="110">
        <v>322</v>
      </c>
      <c r="C33" s="110"/>
      <c r="D33" s="110"/>
      <c r="E33" s="37" t="s">
        <v>75</v>
      </c>
      <c r="F33" s="48">
        <v>286500</v>
      </c>
      <c r="G33" s="48">
        <v>286500</v>
      </c>
      <c r="H33" s="48">
        <v>286500</v>
      </c>
    </row>
    <row r="34" spans="2:8" x14ac:dyDescent="0.25">
      <c r="B34" s="110">
        <v>323</v>
      </c>
      <c r="C34" s="110"/>
      <c r="D34" s="110"/>
      <c r="E34" s="37" t="s">
        <v>101</v>
      </c>
      <c r="F34" s="48">
        <v>283000</v>
      </c>
      <c r="G34" s="48">
        <v>283000</v>
      </c>
      <c r="H34" s="48">
        <v>283000</v>
      </c>
    </row>
    <row r="35" spans="2:8" x14ac:dyDescent="0.25">
      <c r="B35" s="104">
        <v>34</v>
      </c>
      <c r="C35" s="105"/>
      <c r="D35" s="106"/>
      <c r="E35" s="54" t="s">
        <v>90</v>
      </c>
      <c r="F35" s="49">
        <f>F36</f>
        <v>0</v>
      </c>
      <c r="G35" s="49">
        <f t="shared" ref="G35:H35" si="2">G36</f>
        <v>0</v>
      </c>
      <c r="H35" s="49">
        <f t="shared" si="2"/>
        <v>0</v>
      </c>
    </row>
    <row r="36" spans="2:8" x14ac:dyDescent="0.25">
      <c r="B36" s="112">
        <v>343</v>
      </c>
      <c r="C36" s="113"/>
      <c r="D36" s="114"/>
      <c r="E36" s="34" t="s">
        <v>91</v>
      </c>
      <c r="F36" s="48">
        <v>0</v>
      </c>
      <c r="G36" s="48">
        <v>0</v>
      </c>
      <c r="H36" s="48">
        <v>0</v>
      </c>
    </row>
    <row r="37" spans="2:8" ht="25.5" x14ac:dyDescent="0.25">
      <c r="B37" s="52">
        <v>37</v>
      </c>
      <c r="C37" s="53"/>
      <c r="D37" s="54"/>
      <c r="E37" s="63" t="s">
        <v>116</v>
      </c>
      <c r="F37" s="49">
        <f>F38</f>
        <v>500</v>
      </c>
      <c r="G37" s="49">
        <f t="shared" ref="G37:H37" si="3">G38</f>
        <v>500</v>
      </c>
      <c r="H37" s="49">
        <f t="shared" si="3"/>
        <v>500</v>
      </c>
    </row>
    <row r="38" spans="2:8" ht="25.5" x14ac:dyDescent="0.25">
      <c r="B38" s="41">
        <v>372</v>
      </c>
      <c r="C38" s="42"/>
      <c r="D38" s="34"/>
      <c r="E38" s="23" t="s">
        <v>93</v>
      </c>
      <c r="F38" s="48">
        <v>500</v>
      </c>
      <c r="G38" s="48">
        <v>500</v>
      </c>
      <c r="H38" s="48">
        <v>500</v>
      </c>
    </row>
    <row r="39" spans="2:8" ht="47.25" customHeight="1" x14ac:dyDescent="0.25">
      <c r="B39" s="104" t="s">
        <v>117</v>
      </c>
      <c r="C39" s="105"/>
      <c r="D39" s="106"/>
      <c r="E39" s="46" t="s">
        <v>118</v>
      </c>
      <c r="F39" s="49">
        <f>F40</f>
        <v>5590</v>
      </c>
      <c r="G39" s="49">
        <f t="shared" ref="G39:H39" si="4">G40</f>
        <v>5590</v>
      </c>
      <c r="H39" s="49">
        <f t="shared" si="4"/>
        <v>5590</v>
      </c>
    </row>
    <row r="40" spans="2:8" x14ac:dyDescent="0.25">
      <c r="B40" s="107">
        <v>31</v>
      </c>
      <c r="C40" s="108"/>
      <c r="D40" s="109"/>
      <c r="E40" s="67" t="s">
        <v>108</v>
      </c>
      <c r="F40" s="68">
        <f>F41+F44</f>
        <v>5590</v>
      </c>
      <c r="G40" s="68">
        <f>G41+G44</f>
        <v>5590</v>
      </c>
      <c r="H40" s="68">
        <f>H41+H44</f>
        <v>5590</v>
      </c>
    </row>
    <row r="41" spans="2:8" x14ac:dyDescent="0.25">
      <c r="B41" s="104">
        <v>32</v>
      </c>
      <c r="C41" s="105"/>
      <c r="D41" s="106"/>
      <c r="E41" s="54" t="s">
        <v>11</v>
      </c>
      <c r="F41" s="49">
        <v>4000</v>
      </c>
      <c r="G41" s="49">
        <v>4000</v>
      </c>
      <c r="H41" s="49">
        <v>4000</v>
      </c>
    </row>
    <row r="42" spans="2:8" x14ac:dyDescent="0.25">
      <c r="B42" s="41">
        <v>322</v>
      </c>
      <c r="C42" s="42"/>
      <c r="D42" s="34"/>
      <c r="E42" s="34" t="s">
        <v>75</v>
      </c>
      <c r="F42" s="48">
        <v>3000</v>
      </c>
      <c r="G42" s="48">
        <v>3000</v>
      </c>
      <c r="H42" s="48">
        <v>3000</v>
      </c>
    </row>
    <row r="43" spans="2:8" x14ac:dyDescent="0.25">
      <c r="B43" s="110">
        <v>323</v>
      </c>
      <c r="C43" s="110"/>
      <c r="D43" s="110"/>
      <c r="E43" s="37" t="s">
        <v>101</v>
      </c>
      <c r="F43" s="48">
        <v>500</v>
      </c>
      <c r="G43" s="48">
        <v>500</v>
      </c>
      <c r="H43" s="48">
        <v>500</v>
      </c>
    </row>
    <row r="44" spans="2:8" x14ac:dyDescent="0.25">
      <c r="B44" s="104">
        <v>37</v>
      </c>
      <c r="C44" s="105"/>
      <c r="D44" s="106"/>
      <c r="E44" s="37" t="s">
        <v>122</v>
      </c>
      <c r="F44" s="49">
        <v>1590</v>
      </c>
      <c r="G44" s="49">
        <v>1590</v>
      </c>
      <c r="H44" s="49">
        <v>1590</v>
      </c>
    </row>
    <row r="45" spans="2:8" x14ac:dyDescent="0.25">
      <c r="B45" s="110">
        <v>372</v>
      </c>
      <c r="C45" s="110"/>
      <c r="D45" s="110"/>
      <c r="E45" s="37" t="s">
        <v>122</v>
      </c>
      <c r="F45" s="48">
        <v>1590</v>
      </c>
      <c r="G45" s="48">
        <v>1590</v>
      </c>
      <c r="H45" s="48">
        <v>1590</v>
      </c>
    </row>
    <row r="46" spans="2:8" x14ac:dyDescent="0.25">
      <c r="B46" s="107">
        <v>52</v>
      </c>
      <c r="C46" s="108"/>
      <c r="D46" s="109"/>
      <c r="E46" s="67" t="s">
        <v>126</v>
      </c>
      <c r="F46" s="68">
        <f>SUM(F47:F48)</f>
        <v>6625</v>
      </c>
      <c r="G46" s="68">
        <f>G47+G49</f>
        <v>0</v>
      </c>
      <c r="H46" s="68">
        <f>H47+H49</f>
        <v>0</v>
      </c>
    </row>
    <row r="47" spans="2:8" x14ac:dyDescent="0.25">
      <c r="B47" s="101">
        <v>322</v>
      </c>
      <c r="C47" s="102"/>
      <c r="D47" s="103"/>
      <c r="E47" s="34" t="s">
        <v>75</v>
      </c>
      <c r="F47" s="48">
        <v>6313</v>
      </c>
      <c r="G47" s="48">
        <v>0</v>
      </c>
      <c r="H47" s="43">
        <v>0</v>
      </c>
    </row>
    <row r="48" spans="2:8" ht="25.5" x14ac:dyDescent="0.25">
      <c r="B48" s="41">
        <v>372</v>
      </c>
      <c r="C48" s="42"/>
      <c r="D48" s="34"/>
      <c r="E48" s="23" t="s">
        <v>93</v>
      </c>
      <c r="F48" s="48">
        <v>312</v>
      </c>
      <c r="G48" s="48">
        <v>0</v>
      </c>
      <c r="H48" s="48">
        <v>0</v>
      </c>
    </row>
  </sheetData>
  <mergeCells count="35">
    <mergeCell ref="B46:D46"/>
    <mergeCell ref="B47:D47"/>
    <mergeCell ref="B2:H2"/>
    <mergeCell ref="B17:D17"/>
    <mergeCell ref="B8:D8"/>
    <mergeCell ref="B14:D14"/>
    <mergeCell ref="B16:D16"/>
    <mergeCell ref="B9:D9"/>
    <mergeCell ref="B4:H4"/>
    <mergeCell ref="B6:E6"/>
    <mergeCell ref="B7:E7"/>
    <mergeCell ref="B22:D22"/>
    <mergeCell ref="B24:D24"/>
    <mergeCell ref="B25:D25"/>
    <mergeCell ref="B41:D41"/>
    <mergeCell ref="B43:D43"/>
    <mergeCell ref="B18:D18"/>
    <mergeCell ref="B31:D31"/>
    <mergeCell ref="B35:D35"/>
    <mergeCell ref="B36:D36"/>
    <mergeCell ref="B30:D30"/>
    <mergeCell ref="B27:D27"/>
    <mergeCell ref="B28:D28"/>
    <mergeCell ref="B29:D29"/>
    <mergeCell ref="B34:D34"/>
    <mergeCell ref="B32:D32"/>
    <mergeCell ref="B33:D33"/>
    <mergeCell ref="B26:D26"/>
    <mergeCell ref="B19:D19"/>
    <mergeCell ref="B20:D20"/>
    <mergeCell ref="B21:D21"/>
    <mergeCell ref="B39:D39"/>
    <mergeCell ref="B40:D40"/>
    <mergeCell ref="B45:D45"/>
    <mergeCell ref="B44:D44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Mirela Jakovljević</cp:lastModifiedBy>
  <cp:lastPrinted>2025-12-29T12:30:59Z</cp:lastPrinted>
  <dcterms:created xsi:type="dcterms:W3CDTF">2022-08-12T12:51:27Z</dcterms:created>
  <dcterms:modified xsi:type="dcterms:W3CDTF">2025-12-29T12:45:33Z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