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sduras\Desktop\jednostavna nabava\2026\ELEKTROTEHNIČKI RADOVI - napajanje strojarske opreme\"/>
    </mc:Choice>
  </mc:AlternateContent>
  <xr:revisionPtr revIDLastSave="0" documentId="13_ncr:1_{895F2F4F-A726-406D-B9BD-C5A23528DC3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IJA PROJEKTA" sheetId="1" r:id="rId1"/>
    <sheet name="ELEKTROINSTALACIJA STROJARSTV" sheetId="39" r:id="rId2"/>
    <sheet name=" Rekapitulacija elektroteh." sheetId="28" r:id="rId3"/>
  </sheets>
  <externalReferences>
    <externalReference r:id="rId4"/>
  </externalReferences>
  <definedNames>
    <definedName name="AA">#REF!</definedName>
    <definedName name="adsdasdads">#REF!</definedName>
    <definedName name="aluminijska">#REF!</definedName>
    <definedName name="asadasdsd">#REF!</definedName>
    <definedName name="B.5.">#REF!</definedName>
    <definedName name="betonska">#REF!</definedName>
    <definedName name="dadsasa">#REF!</definedName>
    <definedName name="DAS">#REF!</definedName>
    <definedName name="DFS">#REF!</definedName>
    <definedName name="DGF">#REF!</definedName>
    <definedName name="DSA">#REF!</definedName>
    <definedName name="DSAS">#REF!</definedName>
    <definedName name="GDF">#REF!</definedName>
    <definedName name="gradbena">#REF!</definedName>
    <definedName name="GRADJ">'[1]Opći uvjeti'!$A$4</definedName>
    <definedName name="HD">#REF!</definedName>
    <definedName name="instalacijska">#REF!</definedName>
    <definedName name="INV">'[1]Opći uvjeti'!$A$5</definedName>
    <definedName name="keramicarska">#REF!</definedName>
    <definedName name="kljucavnicarska">#REF!</definedName>
    <definedName name="krovskokleparska">#REF!</definedName>
    <definedName name="M">#REF!</definedName>
    <definedName name="mavcnokartonska">#REF!</definedName>
    <definedName name="mizarska">#REF!</definedName>
    <definedName name="obrtniska">#REF!</definedName>
    <definedName name="odvodnavanje">#REF!</definedName>
    <definedName name="penobetonerska">#REF!</definedName>
    <definedName name="_xlnm.Print_Area" localSheetId="1">'ELEKTROINSTALACIJA STROJARSTV'!$A$1:$F$90</definedName>
    <definedName name="sdada">#REF!</definedName>
    <definedName name="sdadsad">#REF!</definedName>
    <definedName name="slikopleskarska">#REF!</definedName>
    <definedName name="ssdasdad">#REF!</definedName>
    <definedName name="tehnologija">#REF!</definedName>
    <definedName name="tesarska">#REF!</definedName>
    <definedName name="TZ">#REF!</definedName>
    <definedName name="zemeljska">#REF!</definedName>
    <definedName name="zidarsk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7" roundtripDataSignature="AMtx7mgCNeU13yOzeIWsgzRiw9vhmE9R7g=="/>
    </ext>
  </extLst>
</workbook>
</file>

<file path=xl/calcChain.xml><?xml version="1.0" encoding="utf-8"?>
<calcChain xmlns="http://schemas.openxmlformats.org/spreadsheetml/2006/main">
  <c r="D33" i="39" l="1"/>
  <c r="D36" i="39"/>
  <c r="D38" i="39"/>
  <c r="D46" i="39"/>
  <c r="D40" i="39" l="1"/>
  <c r="D49" i="39"/>
  <c r="D42" i="39" l="1"/>
  <c r="D51" i="39"/>
  <c r="A90" i="39" l="1"/>
  <c r="F16" i="1" l="1"/>
</calcChain>
</file>

<file path=xl/sharedStrings.xml><?xml version="1.0" encoding="utf-8"?>
<sst xmlns="http://schemas.openxmlformats.org/spreadsheetml/2006/main" count="117" uniqueCount="81">
  <si>
    <t>Investitor:</t>
  </si>
  <si>
    <t>CENTAR ZA REHABILITACIJU STANČIĆ
Zagrebačka 23, Stančić, 10370 Dugo Selo,                                    OIB: 82103973646</t>
  </si>
  <si>
    <t>Građevina:</t>
  </si>
  <si>
    <t>Centar za rehabilitaciju Stančić, Stančić - Dugo Selo</t>
  </si>
  <si>
    <t>REKAPITULACIJA</t>
  </si>
  <si>
    <t>GRAĐEVINSKI RADOVI</t>
  </si>
  <si>
    <t>UKUPNO:</t>
  </si>
  <si>
    <t>PDV (25%)</t>
  </si>
  <si>
    <t>UKUPNO SA PDV-om</t>
  </si>
  <si>
    <t>kom</t>
  </si>
  <si>
    <t>m3</t>
  </si>
  <si>
    <t>Količina</t>
  </si>
  <si>
    <t>Ukupno</t>
  </si>
  <si>
    <t>kpl</t>
  </si>
  <si>
    <t>Red. broj</t>
  </si>
  <si>
    <t>Opis  stavke</t>
  </si>
  <si>
    <t>Jed. mjera</t>
  </si>
  <si>
    <t>Jed. Cijena (€)</t>
  </si>
  <si>
    <t xml:space="preserve">R E K A P I T U L A C I J A
TROŠKOVA RADA I MATERIJALA ZA IZRADU ELEKTROTEHNIČKIH INSTALACIJA </t>
  </si>
  <si>
    <t>PDV:</t>
  </si>
  <si>
    <t>Tehnička specifikacija elektrotehničkih instalacija napajanja strojarske opreme</t>
  </si>
  <si>
    <t>kombinirani 4P odvodnik prenapona/struje munje BC TNS 275/25, kl. TI+TII, razina zaštite od djelovanja munje I+II</t>
  </si>
  <si>
    <t>NV rastavna pruga vel.2/400A/3P opremljena 3P kratkospojnicima In=400 A</t>
  </si>
  <si>
    <t>automatski osigurač B10/1</t>
  </si>
  <si>
    <t>automatski osigurač C16/1</t>
  </si>
  <si>
    <t>tipkalo za nužni isklop (ugradnja na vrata). gljivasto crveno udarno tipkalo, deblokada zakretom sa žutom zaštitnom "kragnom", komplet</t>
  </si>
  <si>
    <t>odgovarajuće redne stezaljke, komplet</t>
  </si>
  <si>
    <t>formiranje sabirnica  (L1, L2, L3, N,  PE, jednopotencijalna) uključujući potreban materijal, komplet</t>
  </si>
  <si>
    <t xml:space="preserve">izvesti sva korektna spajanja elemenata u ormaru, komplet
</t>
  </si>
  <si>
    <t>ostali spojni i montažni materijal, oznake i natpisi, komplet</t>
  </si>
  <si>
    <t>Sklopka rastavljač 3P s pripadajućim 3x NVO-00 osiguračima, nazivne struje 400A, prema jednopolnoj shemi (predosigurač odvodnika prenapona)
Komplet</t>
  </si>
  <si>
    <t>kompaktni prekidač 3P-315 A, 25kA, s modulom za daljinski isklop, komplet</t>
  </si>
  <si>
    <t>Sklopka rastavljač 3P s pripadajućim 3x NVO-00 osiguračima, nazivne struje 250A, prema jednopolnoj shemi (predosigurač odvodnika prenapona)
Komplet</t>
  </si>
  <si>
    <t>Sklopka rastavljač 3P s pripadajućim 3x NVO-00 osiguračima, nazivne struje 160A, prema jednopolnoj shemi (predosigurač odvodnika prenapona)
Komplet</t>
  </si>
  <si>
    <t>Jednopolni prekidač i LED svjetlo za osvjetljenje ormara</t>
  </si>
  <si>
    <t>Termostat s grijačem za razdjelni ormar</t>
  </si>
  <si>
    <t>Priključnica monofazna ormar / 16A / IP44</t>
  </si>
  <si>
    <t>(Napomena: u stavku uračunati i sav potreban spojni materijal: kabel stopice, vijci i slično )</t>
  </si>
  <si>
    <t>Ukupno NAPAJANJE STROJARSKE OPREME:</t>
  </si>
  <si>
    <t>Elektro energetski rasplet "PO" - "R-DIZALICE"</t>
  </si>
  <si>
    <t>Ručni iskop probnih šliceva uz obaveznu prisutnost nadzornog inženjera te predstavnika tvrtki koje u zoni zahvata imaju podzemne infrastrukturne instalacije</t>
  </si>
  <si>
    <t>10x(1,5x0,5x1)</t>
  </si>
  <si>
    <t>Iskop kabelskog rova u zemlji III kategorije:</t>
  </si>
  <si>
    <t xml:space="preserve">- rov širine 0,4 m i dubine 0,8 m </t>
  </si>
  <si>
    <t>Dno iskopanog rova  izravnati i očistiti od bilo kakvih oštrih materijala koji bi mogli izazvati oštećenje plašta kabela, zatim na dno rova postaviti sloj usitnjene zemlje iz iskopa debljine 10 cm - kao posteljica za kabel.</t>
  </si>
  <si>
    <t xml:space="preserve">Nabava i isporuka pijeska, te postavljanje sloja pijeska debljine 10cm u kabelski rov (nakon polaganja kabela). </t>
  </si>
  <si>
    <t>Zatrpavanje kabelskog rova rastresitom zemljom u slojevima od 20 cm sa pažljivim nabijanjem.</t>
  </si>
  <si>
    <t>Nabava, isporuka i polaganje slijedećih cijevi za mehaničku zaštitu kabela kod križanja sa prometnicama i drugim postojećim podzemnim instalacijama:</t>
  </si>
  <si>
    <t>KABUPLAST 110/94</t>
  </si>
  <si>
    <t>AB oblutci</t>
  </si>
  <si>
    <t>Nabava, isporuka i polaganje upozoravajuće trake u kabelski kanal. Traka treba biti s natpisom:</t>
  </si>
  <si>
    <t>POZOR! EL.ENERGETSKI KABEL!</t>
  </si>
  <si>
    <t>Isporučiti i položiti plastične štitnike dužine 1 m</t>
  </si>
  <si>
    <t>Izvesti sanaciju javnih površina od strane tvrtke registrirane za tu vrstu djelatnosti uz sastavljanje zapisnika o kvaliteti sanacije i dostavu pismene garancije (2 g.) za izvedene radove.
Komplet</t>
  </si>
  <si>
    <t>Naručiti, dopremiti materijal i izraditi zaštitne ograde pješačkih prelaza preko prethodno iskopanih rovova na trasi javne rasvjete na svim dionicama u blizini pješačkih staza i prometnica.
Komplet</t>
  </si>
  <si>
    <t>Iskop jame za ugradnju DTK montažnog zdenca:</t>
  </si>
  <si>
    <t>- jama DTK zdenca (1,6 m x 1 m x 0,8 m)</t>
  </si>
  <si>
    <t>Isporuka i montaža  DTK montažnog zdenaca MZD 0/400 kN, 1520(D)x920(Š)x720(V) mm /  komplet</t>
  </si>
  <si>
    <t>Ukupno GRAĐEVINSKI RADOVI:</t>
  </si>
  <si>
    <t>ELEKTROMONTAŽNI RADOVI</t>
  </si>
  <si>
    <t>Nabava, isporuka i montaža na postojeće AB stupove visine 8m novoprojektirani kabel,  s montažom i spajanjem na predviđeno priključno mjesto</t>
  </si>
  <si>
    <t>NYY-J 4x70 mm2</t>
  </si>
  <si>
    <t>Nabava, isporuka i polaganje u iskopani kabelski rov, sa uvlačenjem i spajanjem na predviđeno priključno mjesto</t>
  </si>
  <si>
    <t>Isporučiti i na dno kanala sječimice postaviti pocinčanu traku Fe/ZN 25x4 mm</t>
  </si>
  <si>
    <t>Isporučiti i ugraditi križnu spojnicu. Križnu spojnicu ugraditi u kutiju za križnu spojnicu i sve zaliti bitumenom.</t>
  </si>
  <si>
    <t>Isporučiti  potreban materijal i izvesti spoj između rasvjetnog stupa i trake uzemljenja u zemlji. Povezivanje izvesti trakom  25x4 mm</t>
  </si>
  <si>
    <t>Isporučiti  potreban materijal i izvesti spoj između razvdonog ormara R-DIZALICE i trake uzemljenja u zemlji. Povezivanje izvesti trakom  25x4 mm</t>
  </si>
  <si>
    <t>Isporučiti i postaviti betonske stupiće s metalnom oznakom "1kV" na mjestima prelaza kabela ispod ceste.
Komplet</t>
  </si>
  <si>
    <t>Ukupno  ELEKTROMONTAŽNI RADOVI:</t>
  </si>
  <si>
    <t>NAPAJANJE STROJARSKE OPREME</t>
  </si>
  <si>
    <t xml:space="preserve">Oznaku razdjelnika, natpise na vratima, izvode kabela iz ormara prema strujnim krugovima izvesti na graviranim plastičnim pločicama, a svu opremu u razdjelniku označiti trajnim oznakama prema jednopolnoj shemi sukladno tehničkom opisu. </t>
  </si>
  <si>
    <t>B1</t>
  </si>
  <si>
    <t>Isporučiti i ugraditi samostojeći razdjelni ormar PO,  izrađen od prešanog poliestera, (1120x874x342mm (+/-20%)), dimenzije prije narudžbe provjeriti po slaganju svih elemenata te uz rezervni slobodni prostor 30 %), u stupnju zaštite IP55, sa  vratima snabdjevenim tipskom bravicom s ključem.</t>
  </si>
  <si>
    <t>Radovi na prespajanju postojećih kabela, uključujući isključenje napona u trafostanici prema dinamici potreba objekta, u više navrata, kako ne bi došlo do potpunog prekida opskrbe objekta električnom energijom.
Uključeno je raspajanje postojećih kabela 2 × 150 mm² (dolazni) i 2 × 70 mm² (odlazni) na stupu, uvlačenje dolaznih kabela u novi proključni ormar (PO), spajanje na postolje priključka, izrada odlaznih kabela od PO do stupa te izrada novih spojeva s ugradnjom potrebnih spojnica i termoizolacijskih zaštita spojeva.
Sve radove izvesti u koordinaciji s HEP-om, uz nadoknadu svih pripadajućih troškova. Obračun za komplet.</t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</si>
  <si>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</si>
  <si>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>m</t>
    </r>
    <r>
      <rPr>
        <vertAlign val="superscript"/>
        <sz val="10"/>
        <rFont val="Arial"/>
        <family val="2"/>
        <charset val="238"/>
      </rPr>
      <t>1</t>
    </r>
  </si>
  <si>
    <t>UKUPNO BEZ PDV-:</t>
  </si>
  <si>
    <t>S V E U K U P N O (bez PDV-a):</t>
  </si>
  <si>
    <t>S V E U K U P N O (s PDV-om):</t>
  </si>
  <si>
    <t>ELEKTROTEHNIČKI RADOVI - napajanje strojarske opreme</t>
  </si>
  <si>
    <t xml:space="preserve">TROŠKOVNIK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</si>
</sst>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kn&quot;_-;\-* #,##0.00\ &quot;kn&quot;_-;_-* &quot;-&quot;??\ &quot;kn&quot;_-;_-@_-"/>
    <numFmt numFmtId="165" formatCode="#,##0.00\ [$€-1]"/>
    <numFmt numFmtId="166" formatCode="_-* #,##0.00\ _k_n_-;\-* #,##0.00\ _k_n_-;_-* &quot;-&quot;??\ _k_n_-;_-@_-"/>
    <numFmt numFmtId="167" formatCode="#,##0.00\ [$€-41A]"/>
    <numFmt numFmtId="168" formatCode="_-* #,##0.00\ [$kn-41A]_-;\-* #,##0.00\ [$kn-41A]_-;_-* &quot;-&quot;??\ [$kn-41A]_-;_-@_-"/>
    <numFmt numFmtId="169" formatCode="#,##0.00\ _k_n"/>
    <numFmt numFmtId="170" formatCode="#,##0.00;[Red]#,##0.00"/>
  </numFmts>
  <fonts count="29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rgb="FFFFFFFF"/>
      <name val="Arial Narrow"/>
      <family val="2"/>
    </font>
    <font>
      <sz val="11"/>
      <name val="Calibri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</font>
    <font>
      <sz val="11"/>
      <color indexed="8"/>
      <name val="Times New Roman"/>
      <family val="2"/>
      <charset val="238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Arial"/>
      <family val="1"/>
    </font>
    <font>
      <b/>
      <sz val="11"/>
      <name val="Arial Narrow"/>
      <family val="2"/>
    </font>
    <font>
      <sz val="11"/>
      <name val="Arial Narrow"/>
      <family val="2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8">
    <xf numFmtId="0" fontId="0" fillId="0" borderId="0"/>
    <xf numFmtId="0" fontId="12" fillId="0" borderId="4"/>
    <xf numFmtId="0" fontId="3" fillId="0" borderId="4"/>
    <xf numFmtId="0" fontId="12" fillId="0" borderId="4"/>
    <xf numFmtId="0" fontId="13" fillId="0" borderId="4"/>
    <xf numFmtId="0" fontId="14" fillId="0" borderId="4"/>
    <xf numFmtId="0" fontId="15" fillId="0" borderId="4"/>
    <xf numFmtId="166" fontId="12" fillId="0" borderId="4" applyFont="0" applyFill="0" applyBorder="0" applyAlignment="0" applyProtection="0"/>
    <xf numFmtId="0" fontId="3" fillId="0" borderId="4"/>
    <xf numFmtId="0" fontId="18" fillId="0" borderId="4"/>
    <xf numFmtId="0" fontId="2" fillId="0" borderId="4"/>
    <xf numFmtId="164" fontId="2" fillId="0" borderId="4" applyFont="0" applyFill="0" applyBorder="0" applyAlignment="0" applyProtection="0"/>
    <xf numFmtId="0" fontId="12" fillId="0" borderId="4"/>
    <xf numFmtId="0" fontId="17" fillId="0" borderId="4"/>
    <xf numFmtId="0" fontId="1" fillId="0" borderId="4"/>
    <xf numFmtId="0" fontId="26" fillId="6" borderId="4" applyNumberFormat="0" applyBorder="0" applyAlignment="0" applyProtection="0"/>
    <xf numFmtId="164" fontId="1" fillId="0" borderId="4" applyFont="0" applyFill="0" applyBorder="0" applyAlignment="0" applyProtection="0"/>
    <xf numFmtId="0" fontId="27" fillId="7" borderId="4" applyNumberFormat="0" applyBorder="0" applyAlignment="0" applyProtection="0"/>
  </cellStyleXfs>
  <cellXfs count="96">
    <xf numFmtId="0" fontId="0" fillId="0" borderId="0" xfId="0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2" fillId="0" borderId="4" xfId="10"/>
    <xf numFmtId="0" fontId="24" fillId="4" borderId="4" xfId="10" applyFont="1" applyFill="1" applyAlignment="1">
      <alignment horizontal="center"/>
    </xf>
    <xf numFmtId="165" fontId="24" fillId="0" borderId="4" xfId="10" applyNumberFormat="1" applyFont="1" applyAlignment="1">
      <alignment horizontal="center" vertical="center"/>
    </xf>
    <xf numFmtId="165" fontId="24" fillId="0" borderId="4" xfId="10" applyNumberFormat="1" applyFont="1" applyAlignment="1">
      <alignment horizontal="right" vertical="center"/>
    </xf>
    <xf numFmtId="0" fontId="17" fillId="0" borderId="4" xfId="13"/>
    <xf numFmtId="0" fontId="20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4" fontId="20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wrapText="1"/>
    </xf>
    <xf numFmtId="167" fontId="19" fillId="0" borderId="0" xfId="0" applyNumberFormat="1" applyFont="1" applyAlignment="1">
      <alignment horizontal="right" wrapText="1"/>
    </xf>
    <xf numFmtId="167" fontId="11" fillId="0" borderId="0" xfId="0" applyNumberFormat="1" applyFont="1" applyAlignment="1">
      <alignment horizontal="right" wrapText="1"/>
    </xf>
    <xf numFmtId="0" fontId="22" fillId="5" borderId="4" xfId="10" applyFont="1" applyFill="1" applyAlignment="1">
      <alignment horizontal="center" vertical="center"/>
    </xf>
    <xf numFmtId="168" fontId="21" fillId="5" borderId="4" xfId="10" applyNumberFormat="1" applyFont="1" applyFill="1"/>
    <xf numFmtId="0" fontId="16" fillId="5" borderId="4" xfId="10" applyFont="1" applyFill="1" applyAlignment="1">
      <alignment horizontal="center" vertical="center" wrapText="1"/>
    </xf>
    <xf numFmtId="49" fontId="21" fillId="5" borderId="4" xfId="10" applyNumberFormat="1" applyFont="1" applyFill="1" applyAlignment="1">
      <alignment horizontal="center" vertical="center" wrapText="1"/>
    </xf>
    <xf numFmtId="0" fontId="21" fillId="5" borderId="4" xfId="10" applyFont="1" applyFill="1" applyAlignment="1">
      <alignment horizontal="center" vertical="center" wrapText="1"/>
    </xf>
    <xf numFmtId="168" fontId="21" fillId="5" borderId="4" xfId="10" applyNumberFormat="1" applyFont="1" applyFill="1" applyAlignment="1">
      <alignment horizontal="center" vertical="center" wrapText="1"/>
    </xf>
    <xf numFmtId="0" fontId="21" fillId="5" borderId="4" xfId="10" applyFont="1" applyFill="1"/>
    <xf numFmtId="49" fontId="21" fillId="5" borderId="4" xfId="10" applyNumberFormat="1" applyFont="1" applyFill="1"/>
    <xf numFmtId="0" fontId="21" fillId="5" borderId="4" xfId="10" applyFont="1" applyFill="1" applyAlignment="1">
      <alignment horizontal="left" vertical="center" wrapText="1"/>
    </xf>
    <xf numFmtId="4" fontId="21" fillId="5" borderId="4" xfId="11" applyNumberFormat="1" applyFont="1" applyFill="1" applyAlignment="1">
      <alignment horizontal="right" vertical="center" wrapText="1"/>
    </xf>
    <xf numFmtId="0" fontId="21" fillId="5" borderId="4" xfId="10" applyFont="1" applyFill="1" applyAlignment="1">
      <alignment horizontal="left" vertical="top" wrapText="1"/>
    </xf>
    <xf numFmtId="1" fontId="21" fillId="5" borderId="4" xfId="10" applyNumberFormat="1" applyFont="1" applyFill="1" applyAlignment="1">
      <alignment horizontal="center" vertical="center" wrapText="1"/>
    </xf>
    <xf numFmtId="49" fontId="21" fillId="5" borderId="4" xfId="10" applyNumberFormat="1" applyFont="1" applyFill="1" applyAlignment="1">
      <alignment vertical="top" wrapText="1"/>
    </xf>
    <xf numFmtId="0" fontId="21" fillId="5" borderId="4" xfId="10" applyFont="1" applyFill="1" applyAlignment="1">
      <alignment horizontal="center" vertical="center"/>
    </xf>
    <xf numFmtId="4" fontId="21" fillId="5" borderId="4" xfId="10" applyNumberFormat="1" applyFont="1" applyFill="1" applyAlignment="1">
      <alignment horizontal="right" vertical="center"/>
    </xf>
    <xf numFmtId="0" fontId="12" fillId="5" borderId="4" xfId="10" applyFont="1" applyFill="1" applyAlignment="1">
      <alignment horizontal="center" vertical="top" wrapText="1"/>
    </xf>
    <xf numFmtId="0" fontId="24" fillId="5" borderId="4" xfId="10" applyFont="1" applyFill="1" applyAlignment="1">
      <alignment horizontal="justify" vertical="top" wrapText="1"/>
    </xf>
    <xf numFmtId="0" fontId="12" fillId="5" borderId="4" xfId="10" applyFont="1" applyFill="1" applyAlignment="1">
      <alignment horizontal="center" wrapText="1"/>
    </xf>
    <xf numFmtId="0" fontId="12" fillId="5" borderId="4" xfId="10" applyFont="1" applyFill="1" applyAlignment="1">
      <alignment horizontal="right" vertical="top" wrapText="1"/>
    </xf>
    <xf numFmtId="169" fontId="12" fillId="5" borderId="4" xfId="10" applyNumberFormat="1" applyFont="1" applyFill="1" applyAlignment="1">
      <alignment horizontal="right" vertical="top" wrapText="1"/>
    </xf>
    <xf numFmtId="169" fontId="12" fillId="5" borderId="4" xfId="10" applyNumberFormat="1" applyFont="1" applyFill="1" applyAlignment="1">
      <alignment vertical="top" wrapText="1"/>
    </xf>
    <xf numFmtId="0" fontId="23" fillId="5" borderId="4" xfId="10" applyFont="1" applyFill="1" applyAlignment="1">
      <alignment horizontal="center" vertical="center" wrapText="1"/>
    </xf>
    <xf numFmtId="0" fontId="12" fillId="5" borderId="4" xfId="12" applyFill="1" applyAlignment="1">
      <alignment horizontal="center" vertical="top" wrapText="1"/>
    </xf>
    <xf numFmtId="0" fontId="24" fillId="5" borderId="4" xfId="12" applyFont="1" applyFill="1" applyAlignment="1">
      <alignment horizontal="left" vertical="top" wrapText="1"/>
    </xf>
    <xf numFmtId="169" fontId="24" fillId="5" borderId="4" xfId="12" applyNumberFormat="1" applyFont="1" applyFill="1" applyAlignment="1">
      <alignment horizontal="left" vertical="top" wrapText="1"/>
    </xf>
    <xf numFmtId="169" fontId="12" fillId="5" borderId="4" xfId="10" applyNumberFormat="1" applyFont="1" applyFill="1"/>
    <xf numFmtId="0" fontId="12" fillId="5" borderId="4" xfId="12" applyFill="1" applyAlignment="1">
      <alignment horizontal="justify" vertical="top" wrapText="1"/>
    </xf>
    <xf numFmtId="0" fontId="12" fillId="5" borderId="4" xfId="12" applyFill="1" applyAlignment="1">
      <alignment horizontal="center" wrapText="1"/>
    </xf>
    <xf numFmtId="0" fontId="12" fillId="5" borderId="4" xfId="12" applyFill="1" applyAlignment="1">
      <alignment horizontal="right" wrapText="1"/>
    </xf>
    <xf numFmtId="169" fontId="12" fillId="5" borderId="4" xfId="12" applyNumberFormat="1" applyFill="1" applyAlignment="1">
      <alignment horizontal="right" wrapText="1"/>
    </xf>
    <xf numFmtId="0" fontId="12" fillId="5" borderId="4" xfId="10" applyFont="1" applyFill="1" applyAlignment="1">
      <alignment horizontal="justify" vertical="top" wrapText="1"/>
    </xf>
    <xf numFmtId="0" fontId="12" fillId="5" borderId="4" xfId="10" applyFont="1" applyFill="1" applyAlignment="1">
      <alignment horizontal="right" wrapText="1"/>
    </xf>
    <xf numFmtId="0" fontId="12" fillId="5" borderId="4" xfId="10" applyFont="1" applyFill="1"/>
    <xf numFmtId="0" fontId="12" fillId="5" borderId="4" xfId="10" applyFont="1" applyFill="1" applyAlignment="1">
      <alignment horizontal="center"/>
    </xf>
    <xf numFmtId="169" fontId="12" fillId="5" borderId="4" xfId="10" applyNumberFormat="1" applyFont="1" applyFill="1" applyAlignment="1">
      <alignment wrapText="1"/>
    </xf>
    <xf numFmtId="49" fontId="12" fillId="5" borderId="4" xfId="10" applyNumberFormat="1" applyFont="1" applyFill="1" applyAlignment="1">
      <alignment horizontal="justify" vertical="top" wrapText="1"/>
    </xf>
    <xf numFmtId="49" fontId="12" fillId="5" borderId="4" xfId="10" applyNumberFormat="1" applyFont="1" applyFill="1" applyAlignment="1">
      <alignment horizontal="left" vertical="top" wrapText="1"/>
    </xf>
    <xf numFmtId="0" fontId="12" fillId="5" borderId="4" xfId="10" applyFont="1" applyFill="1" applyAlignment="1">
      <alignment horizontal="center" vertical="top"/>
    </xf>
    <xf numFmtId="169" fontId="12" fillId="5" borderId="4" xfId="12" applyNumberFormat="1" applyFill="1" applyAlignment="1">
      <alignment horizontal="right" vertical="top" wrapText="1"/>
    </xf>
    <xf numFmtId="169" fontId="12" fillId="5" borderId="4" xfId="10" applyNumberFormat="1" applyFont="1" applyFill="1" applyAlignment="1">
      <alignment horizontal="right" wrapText="1"/>
    </xf>
    <xf numFmtId="0" fontId="12" fillId="8" borderId="4" xfId="10" applyFont="1" applyFill="1" applyAlignment="1">
      <alignment horizontal="justify" vertical="top" wrapText="1"/>
    </xf>
    <xf numFmtId="0" fontId="12" fillId="8" borderId="4" xfId="10" applyFont="1" applyFill="1" applyAlignment="1">
      <alignment horizontal="center" wrapText="1"/>
    </xf>
    <xf numFmtId="0" fontId="12" fillId="8" borderId="4" xfId="10" applyFont="1" applyFill="1" applyAlignment="1">
      <alignment horizontal="right" wrapText="1"/>
    </xf>
    <xf numFmtId="169" fontId="12" fillId="8" borderId="4" xfId="10" applyNumberFormat="1" applyFont="1" applyFill="1" applyAlignment="1">
      <alignment horizontal="right" wrapText="1"/>
    </xf>
    <xf numFmtId="169" fontId="12" fillId="8" borderId="4" xfId="10" applyNumberFormat="1" applyFont="1" applyFill="1"/>
    <xf numFmtId="0" fontId="12" fillId="8" borderId="4" xfId="12" applyFill="1" applyAlignment="1">
      <alignment horizontal="center" wrapText="1"/>
    </xf>
    <xf numFmtId="169" fontId="12" fillId="8" borderId="4" xfId="10" applyNumberFormat="1" applyFont="1" applyFill="1" applyAlignment="1">
      <alignment wrapText="1"/>
    </xf>
    <xf numFmtId="0" fontId="12" fillId="5" borderId="4" xfId="10" applyFont="1" applyFill="1" applyAlignment="1">
      <alignment horizontal="right"/>
    </xf>
    <xf numFmtId="0" fontId="12" fillId="5" borderId="4" xfId="10" applyFont="1" applyFill="1" applyAlignment="1">
      <alignment vertical="top" wrapText="1"/>
    </xf>
    <xf numFmtId="49" fontId="12" fillId="5" borderId="4" xfId="10" applyNumberFormat="1" applyFont="1" applyFill="1" applyAlignment="1">
      <alignment horizontal="right" wrapText="1"/>
    </xf>
    <xf numFmtId="170" fontId="12" fillId="5" borderId="4" xfId="10" applyNumberFormat="1" applyFont="1" applyFill="1"/>
    <xf numFmtId="2" fontId="12" fillId="5" borderId="4" xfId="10" applyNumberFormat="1" applyFont="1" applyFill="1"/>
    <xf numFmtId="2" fontId="24" fillId="5" borderId="4" xfId="12" applyNumberFormat="1" applyFont="1" applyFill="1" applyAlignment="1">
      <alignment horizontal="left" vertical="top" wrapText="1"/>
    </xf>
    <xf numFmtId="169" fontId="24" fillId="5" borderId="4" xfId="12" applyNumberFormat="1" applyFont="1" applyFill="1" applyAlignment="1">
      <alignment horizontal="left" wrapText="1"/>
    </xf>
    <xf numFmtId="0" fontId="23" fillId="5" borderId="4" xfId="10" applyFont="1" applyFill="1" applyAlignment="1">
      <alignment horizontal="center" vertical="center"/>
    </xf>
    <xf numFmtId="169" fontId="24" fillId="5" borderId="4" xfId="10" applyNumberFormat="1" applyFont="1" applyFill="1" applyAlignment="1">
      <alignment vertical="top" wrapText="1"/>
    </xf>
    <xf numFmtId="4" fontId="23" fillId="5" borderId="4" xfId="10" applyNumberFormat="1" applyFont="1" applyFill="1" applyAlignment="1">
      <alignment horizontal="right" vertical="center"/>
    </xf>
    <xf numFmtId="167" fontId="20" fillId="0" borderId="0" xfId="0" applyNumberFormat="1" applyFont="1" applyAlignment="1">
      <alignment horizontal="right" wrapText="1"/>
    </xf>
    <xf numFmtId="0" fontId="23" fillId="5" borderId="4" xfId="10" applyFont="1" applyFill="1" applyAlignment="1">
      <alignment horizontal="right"/>
    </xf>
    <xf numFmtId="0" fontId="23" fillId="5" borderId="4" xfId="10" applyFont="1" applyFill="1" applyAlignment="1">
      <alignment horizontal="center" vertical="center" wrapText="1"/>
    </xf>
    <xf numFmtId="0" fontId="21" fillId="5" borderId="4" xfId="10" applyFont="1" applyFill="1" applyAlignment="1">
      <alignment horizontal="center"/>
    </xf>
    <xf numFmtId="0" fontId="23" fillId="5" borderId="4" xfId="10" applyFont="1" applyFill="1" applyAlignment="1">
      <alignment vertical="center"/>
    </xf>
    <xf numFmtId="1" fontId="21" fillId="5" borderId="4" xfId="10" applyNumberFormat="1" applyFont="1" applyFill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0" borderId="2" xfId="0" applyFont="1" applyBorder="1"/>
    <xf numFmtId="0" fontId="8" fillId="0" borderId="3" xfId="0" applyFont="1" applyBorder="1"/>
    <xf numFmtId="0" fontId="6" fillId="3" borderId="1" xfId="0" applyFont="1" applyFill="1" applyBorder="1" applyAlignment="1">
      <alignment horizontal="center" vertical="center"/>
    </xf>
    <xf numFmtId="0" fontId="24" fillId="0" borderId="4" xfId="10" applyFont="1" applyAlignment="1">
      <alignment horizontal="center"/>
    </xf>
    <xf numFmtId="0" fontId="24" fillId="4" borderId="4" xfId="10" applyFont="1" applyFill="1" applyAlignment="1">
      <alignment horizontal="center"/>
    </xf>
    <xf numFmtId="0" fontId="2" fillId="4" borderId="4" xfId="10" applyFill="1" applyAlignment="1">
      <alignment horizontal="center"/>
    </xf>
    <xf numFmtId="0" fontId="25" fillId="0" borderId="4" xfId="10" applyFont="1" applyAlignment="1">
      <alignment horizontal="center" vertical="center" wrapText="1"/>
    </xf>
    <xf numFmtId="0" fontId="2" fillId="0" borderId="4" xfId="10" applyAlignment="1">
      <alignment horizontal="center"/>
    </xf>
    <xf numFmtId="0" fontId="24" fillId="0" borderId="4" xfId="10" applyFont="1" applyAlignment="1">
      <alignment horizontal="center" vertical="top" wrapText="1"/>
    </xf>
  </cellXfs>
  <cellStyles count="18">
    <cellStyle name="Comma 3 2" xfId="7" xr:uid="{11889D35-6319-423D-BE88-5507929C92FA}"/>
    <cellStyle name="Loše 2" xfId="15" xr:uid="{AC147F06-6C56-48FD-A14B-54B7947B7D21}"/>
    <cellStyle name="Neutralno 2" xfId="17" xr:uid="{34BE06A0-65FD-4D8C-8502-A21EF311ED04}"/>
    <cellStyle name="Normal 2 2" xfId="1" xr:uid="{0A3A5704-BE14-4689-BEEC-BB8C1E9484A3}"/>
    <cellStyle name="Normal 3 4" xfId="5" xr:uid="{D9F33C94-FBE4-441C-8994-F5CD3504B801}"/>
    <cellStyle name="Normal 6" xfId="8" xr:uid="{F3990946-B6E7-4B05-A162-E8AC25B0C5A4}"/>
    <cellStyle name="Normal_7070KotGosp_GVHPver2" xfId="6" xr:uid="{B96FF8D1-D149-4016-A2B0-9E95547EEA54}"/>
    <cellStyle name="Normalno" xfId="0" builtinId="0"/>
    <cellStyle name="Normalno 2" xfId="2" xr:uid="{4B999923-DAE6-42BB-8517-0D728A900527}"/>
    <cellStyle name="Normalno 2 2" xfId="4" xr:uid="{FD4A6857-8998-409B-B82F-672FC68C912A}"/>
    <cellStyle name="Normalno 2 3" xfId="10" xr:uid="{3979B7F1-A302-40C6-932D-4EF018B2A284}"/>
    <cellStyle name="Normalno 3" xfId="3" xr:uid="{5320E88D-A120-41E6-B736-48F487311910}"/>
    <cellStyle name="Normalno 4" xfId="9" xr:uid="{15CE3529-E5C0-4756-BE56-438094400E34}"/>
    <cellStyle name="Normalno 5" xfId="13" xr:uid="{1A577C9B-3C3F-4E10-9DD1-40C1D3F295B2}"/>
    <cellStyle name="Normalno 6" xfId="14" xr:uid="{48B2D91A-65A9-4C78-9363-6F8647B609DF}"/>
    <cellStyle name="Obično_Sheet1" xfId="12" xr:uid="{7AA30BAB-08A6-4686-8645-C0E0F359DBD8}"/>
    <cellStyle name="Valuta 2" xfId="11" xr:uid="{2C1179BB-E3E7-4910-AAAF-E238061FD682}"/>
    <cellStyle name="Valuta 3" xfId="16" xr:uid="{E7614E75-FE8F-43C4-93ED-03116CBBC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28" Type="http://schemas.openxmlformats.org/officeDocument/2006/relationships/theme" Target="theme/theme1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6</xdr:row>
      <xdr:rowOff>920749</xdr:rowOff>
    </xdr:from>
    <xdr:to>
      <xdr:col>2</xdr:col>
      <xdr:colOff>3174</xdr:colOff>
      <xdr:row>7</xdr:row>
      <xdr:rowOff>47830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FFEDB-7AB5-440A-88C1-1354D973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6400" y="20485099"/>
          <a:ext cx="3181349" cy="3648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van/Desktop/TRO&#352;KOVNIK%20Srednja%20&#353;kola%20Isidora%20Kr&#353;njavoga%20Na&#353;ic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 građevinski"/>
      <sheetName val="Opći uvjeti"/>
      <sheetName val="Građevinski radovi"/>
      <sheetName val="Stolarski radovi"/>
      <sheetName val="Fasaderski radovi"/>
      <sheetName val="REKAPITULACIJA građevinski"/>
      <sheetName val="REKAPITULACIJA glavni projekt"/>
      <sheetName val="naslov_elektro"/>
      <sheetName val="elektro"/>
      <sheetName val="REK_elektro"/>
      <sheetName val="REKAPITULACIJA vodovod"/>
    </sheetNames>
    <sheetDataSet>
      <sheetData sheetId="0"/>
      <sheetData sheetId="1">
        <row r="4">
          <cell r="A4" t="str">
            <v>GRAĐEVINA: Srednja škola Isidora Kršnjavoga Našice</v>
          </cell>
        </row>
        <row r="5">
          <cell r="A5" t="str">
            <v>INVESTITOR: Srednja škola Isidora Kršnjavoga Našice,
Augusta Cesarca 20, Našice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6"/>
  <sheetViews>
    <sheetView view="pageBreakPreview" zoomScale="70" zoomScaleNormal="70" zoomScaleSheetLayoutView="70" workbookViewId="0">
      <selection activeCell="F12" sqref="F12:F15"/>
    </sheetView>
  </sheetViews>
  <sheetFormatPr defaultColWidth="14.42578125" defaultRowHeight="15" customHeight="1" x14ac:dyDescent="0.25"/>
  <cols>
    <col min="1" max="1" width="8.5703125" customWidth="1"/>
    <col min="2" max="2" width="42.7109375" customWidth="1"/>
    <col min="3" max="3" width="6.28515625" customWidth="1"/>
    <col min="4" max="4" width="8.85546875" customWidth="1"/>
    <col min="5" max="5" width="10.7109375" customWidth="1"/>
    <col min="6" max="6" width="13.140625" customWidth="1"/>
    <col min="7" max="10" width="9" customWidth="1"/>
    <col min="11" max="18" width="8.7109375" customWidth="1"/>
  </cols>
  <sheetData>
    <row r="2" spans="2:6" ht="16.5" customHeight="1" x14ac:dyDescent="0.3">
      <c r="B2" s="4" t="s">
        <v>0</v>
      </c>
      <c r="C2" s="2"/>
      <c r="D2" s="3"/>
      <c r="E2" s="3"/>
      <c r="F2" s="3"/>
    </row>
    <row r="3" spans="2:6" ht="16.5" customHeight="1" x14ac:dyDescent="0.3">
      <c r="B3" s="84" t="s">
        <v>1</v>
      </c>
      <c r="C3" s="5"/>
      <c r="D3" s="5"/>
      <c r="E3" s="5"/>
      <c r="F3" s="5"/>
    </row>
    <row r="4" spans="2:6" ht="52.5" customHeight="1" x14ac:dyDescent="0.3">
      <c r="B4" s="85"/>
      <c r="C4" s="2"/>
      <c r="D4" s="3"/>
      <c r="E4" s="3"/>
      <c r="F4" s="3"/>
    </row>
    <row r="5" spans="2:6" ht="16.5" customHeight="1" x14ac:dyDescent="0.3">
      <c r="B5" s="4" t="s">
        <v>2</v>
      </c>
      <c r="C5" s="2"/>
      <c r="D5" s="3"/>
      <c r="E5" s="3"/>
      <c r="F5" s="3"/>
    </row>
    <row r="6" spans="2:6" ht="16.5" customHeight="1" x14ac:dyDescent="0.25">
      <c r="B6" s="84" t="s">
        <v>3</v>
      </c>
      <c r="C6" s="85"/>
      <c r="D6" s="85"/>
      <c r="E6" s="85"/>
      <c r="F6" s="85"/>
    </row>
    <row r="7" spans="2:6" ht="16.5" customHeight="1" x14ac:dyDescent="0.3">
      <c r="B7" s="1"/>
      <c r="C7" s="2"/>
      <c r="D7" s="3"/>
      <c r="E7" s="3"/>
      <c r="F7" s="3"/>
    </row>
    <row r="8" spans="2:6" ht="16.5" customHeight="1" x14ac:dyDescent="0.25">
      <c r="B8" s="86" t="s">
        <v>80</v>
      </c>
      <c r="C8" s="87"/>
      <c r="D8" s="87"/>
      <c r="E8" s="87"/>
      <c r="F8" s="88"/>
    </row>
    <row r="9" spans="2:6" ht="16.5" customHeight="1" x14ac:dyDescent="0.25">
      <c r="B9" s="6"/>
      <c r="C9" s="7"/>
      <c r="D9" s="7"/>
      <c r="E9" s="7"/>
      <c r="F9" s="8"/>
    </row>
    <row r="10" spans="2:6" ht="16.5" customHeight="1" x14ac:dyDescent="0.25">
      <c r="B10" s="89" t="s">
        <v>4</v>
      </c>
      <c r="C10" s="87"/>
      <c r="D10" s="87"/>
      <c r="E10" s="87"/>
      <c r="F10" s="88"/>
    </row>
    <row r="11" spans="2:6" ht="16.5" customHeight="1" x14ac:dyDescent="0.3">
      <c r="B11" s="1"/>
      <c r="C11" s="1"/>
      <c r="D11" s="1"/>
      <c r="E11" s="1"/>
      <c r="F11" s="1"/>
    </row>
    <row r="12" spans="2:6" ht="32.1" customHeight="1" x14ac:dyDescent="0.3">
      <c r="B12" s="15" t="s">
        <v>79</v>
      </c>
      <c r="C12" s="15"/>
      <c r="D12" s="15"/>
      <c r="E12" s="15"/>
      <c r="F12" s="78"/>
    </row>
    <row r="13" spans="2:6" ht="16.5" customHeight="1" x14ac:dyDescent="0.3">
      <c r="B13" s="18" t="s">
        <v>6</v>
      </c>
      <c r="C13" s="16"/>
      <c r="D13" s="17"/>
      <c r="E13" s="17"/>
      <c r="F13" s="19"/>
    </row>
    <row r="14" spans="2:6" ht="16.5" customHeight="1" x14ac:dyDescent="0.3">
      <c r="B14" s="18" t="s">
        <v>7</v>
      </c>
      <c r="C14" s="16"/>
      <c r="D14" s="17"/>
      <c r="E14" s="17"/>
      <c r="F14" s="19"/>
    </row>
    <row r="15" spans="2:6" ht="16.5" customHeight="1" x14ac:dyDescent="0.3">
      <c r="B15" s="18" t="s">
        <v>8</v>
      </c>
      <c r="C15" s="16"/>
      <c r="D15" s="17"/>
      <c r="E15" s="17"/>
      <c r="F15" s="19"/>
    </row>
    <row r="16" spans="2:6" ht="16.5" customHeight="1" x14ac:dyDescent="0.3">
      <c r="B16" s="9"/>
      <c r="C16" s="2"/>
      <c r="D16" s="3"/>
      <c r="E16" s="3"/>
      <c r="F16" s="20">
        <f>IF(F15*0.05&lt;150000,(F15)*0.05,150000/0.6)/1.25</f>
        <v>0</v>
      </c>
    </row>
  </sheetData>
  <mergeCells count="4">
    <mergeCell ref="B3:B4"/>
    <mergeCell ref="B6:F6"/>
    <mergeCell ref="B8:F8"/>
    <mergeCell ref="B10:F10"/>
  </mergeCells>
  <pageMargins left="0.7" right="0.7" top="0.75" bottom="0.75" header="0" footer="0"/>
  <pageSetup paperSize="9" scale="74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CB87-520D-49E9-8F7B-D1C66E92344C}">
  <dimension ref="A1:F90"/>
  <sheetViews>
    <sheetView tabSelected="1" view="pageBreakPreview" topLeftCell="A74" zoomScaleNormal="100" zoomScaleSheetLayoutView="100" workbookViewId="0">
      <selection activeCell="E45" sqref="E45"/>
    </sheetView>
  </sheetViews>
  <sheetFormatPr defaultColWidth="14.42578125" defaultRowHeight="15" customHeight="1" x14ac:dyDescent="0.25"/>
  <cols>
    <col min="1" max="1" width="4.7109375" style="27" customWidth="1"/>
    <col min="2" max="2" width="45.7109375" style="28" customWidth="1"/>
    <col min="3" max="3" width="7.28515625" style="27" customWidth="1"/>
    <col min="4" max="4" width="7.7109375" style="27" customWidth="1"/>
    <col min="5" max="5" width="11.5703125" style="22" customWidth="1"/>
    <col min="6" max="6" width="15.7109375" style="22" customWidth="1"/>
    <col min="7" max="19" width="7.7109375" style="14" customWidth="1"/>
    <col min="20" max="16384" width="14.42578125" style="14"/>
  </cols>
  <sheetData>
    <row r="1" spans="1:6" ht="15" customHeight="1" x14ac:dyDescent="0.25">
      <c r="A1" s="81"/>
      <c r="B1" s="81"/>
      <c r="C1" s="81"/>
      <c r="D1" s="81"/>
      <c r="E1" s="81"/>
    </row>
    <row r="2" spans="1:6" ht="15" customHeight="1" x14ac:dyDescent="0.25">
      <c r="A2" s="81"/>
      <c r="B2" s="81"/>
      <c r="C2" s="81"/>
      <c r="D2" s="81"/>
      <c r="E2" s="81"/>
    </row>
    <row r="3" spans="1:6" ht="30" x14ac:dyDescent="0.25">
      <c r="A3" s="23" t="s">
        <v>14</v>
      </c>
      <c r="B3" s="24" t="s">
        <v>15</v>
      </c>
      <c r="C3" s="25" t="s">
        <v>16</v>
      </c>
      <c r="D3" s="25" t="s">
        <v>11</v>
      </c>
      <c r="E3" s="26" t="s">
        <v>17</v>
      </c>
      <c r="F3" s="26" t="s">
        <v>12</v>
      </c>
    </row>
    <row r="4" spans="1:6" x14ac:dyDescent="0.25"/>
    <row r="5" spans="1:6" ht="18.75" x14ac:dyDescent="0.25">
      <c r="A5" s="21" t="s">
        <v>71</v>
      </c>
      <c r="B5" s="82" t="s">
        <v>20</v>
      </c>
      <c r="C5" s="82"/>
      <c r="D5" s="82"/>
      <c r="E5" s="82"/>
      <c r="F5" s="82"/>
    </row>
    <row r="6" spans="1:6" ht="99" customHeight="1" x14ac:dyDescent="0.25">
      <c r="A6" s="83">
        <v>4</v>
      </c>
      <c r="B6" s="29" t="s">
        <v>72</v>
      </c>
      <c r="C6" s="25"/>
      <c r="D6" s="25"/>
      <c r="E6" s="30"/>
      <c r="F6" s="30"/>
    </row>
    <row r="7" spans="1:6" ht="356.1" customHeight="1" x14ac:dyDescent="0.25">
      <c r="A7" s="83"/>
      <c r="B7" s="31" t="s">
        <v>70</v>
      </c>
      <c r="C7" s="25" t="s">
        <v>9</v>
      </c>
      <c r="D7" s="25">
        <v>1</v>
      </c>
      <c r="E7" s="30"/>
      <c r="F7" s="30"/>
    </row>
    <row r="8" spans="1:6" ht="54.95" customHeight="1" x14ac:dyDescent="0.25">
      <c r="A8" s="32"/>
      <c r="B8" s="29" t="s">
        <v>21</v>
      </c>
      <c r="C8" s="25" t="s">
        <v>9</v>
      </c>
      <c r="D8" s="25">
        <v>1</v>
      </c>
      <c r="E8" s="30"/>
      <c r="F8" s="30"/>
    </row>
    <row r="9" spans="1:6" ht="71.099999999999994" customHeight="1" x14ac:dyDescent="0.25">
      <c r="A9" s="32"/>
      <c r="B9" s="29" t="s">
        <v>30</v>
      </c>
      <c r="C9" s="25" t="s">
        <v>9</v>
      </c>
      <c r="D9" s="25">
        <v>1</v>
      </c>
      <c r="E9" s="30"/>
      <c r="F9" s="30"/>
    </row>
    <row r="10" spans="1:6" ht="41.1" customHeight="1" x14ac:dyDescent="0.25">
      <c r="A10" s="32"/>
      <c r="B10" s="29" t="s">
        <v>31</v>
      </c>
      <c r="C10" s="25" t="s">
        <v>9</v>
      </c>
      <c r="D10" s="25">
        <v>1</v>
      </c>
      <c r="E10" s="30"/>
      <c r="F10" s="30"/>
    </row>
    <row r="11" spans="1:6" ht="56.45" customHeight="1" x14ac:dyDescent="0.25">
      <c r="A11" s="32"/>
      <c r="B11" s="29" t="s">
        <v>32</v>
      </c>
      <c r="C11" s="25" t="s">
        <v>9</v>
      </c>
      <c r="D11" s="25">
        <v>1</v>
      </c>
      <c r="E11" s="30"/>
      <c r="F11" s="30"/>
    </row>
    <row r="12" spans="1:6" ht="57.95" customHeight="1" x14ac:dyDescent="0.25">
      <c r="A12" s="32"/>
      <c r="B12" s="29" t="s">
        <v>33</v>
      </c>
      <c r="C12" s="25" t="s">
        <v>9</v>
      </c>
      <c r="D12" s="25">
        <v>4</v>
      </c>
      <c r="E12" s="30"/>
      <c r="F12" s="30"/>
    </row>
    <row r="13" spans="1:6" ht="36.4" customHeight="1" x14ac:dyDescent="0.25">
      <c r="A13" s="32"/>
      <c r="B13" s="29" t="s">
        <v>22</v>
      </c>
      <c r="C13" s="25" t="s">
        <v>9</v>
      </c>
      <c r="D13" s="25">
        <v>2</v>
      </c>
      <c r="E13" s="30"/>
      <c r="F13" s="30"/>
    </row>
    <row r="14" spans="1:6" ht="41.65" customHeight="1" x14ac:dyDescent="0.25">
      <c r="A14" s="32"/>
      <c r="B14" s="29" t="s">
        <v>23</v>
      </c>
      <c r="C14" s="25" t="s">
        <v>9</v>
      </c>
      <c r="D14" s="25">
        <v>1</v>
      </c>
      <c r="E14" s="30"/>
      <c r="F14" s="30"/>
    </row>
    <row r="15" spans="1:6" ht="42.4" customHeight="1" x14ac:dyDescent="0.25">
      <c r="A15" s="32"/>
      <c r="B15" s="29" t="s">
        <v>24</v>
      </c>
      <c r="C15" s="25" t="s">
        <v>9</v>
      </c>
      <c r="D15" s="25">
        <v>5</v>
      </c>
      <c r="E15" s="30"/>
      <c r="F15" s="30"/>
    </row>
    <row r="16" spans="1:6" ht="30" x14ac:dyDescent="0.25">
      <c r="A16" s="32"/>
      <c r="B16" s="29" t="s">
        <v>34</v>
      </c>
      <c r="C16" s="25" t="s">
        <v>9</v>
      </c>
      <c r="D16" s="25">
        <v>1</v>
      </c>
      <c r="E16" s="30"/>
      <c r="F16" s="30"/>
    </row>
    <row r="17" spans="1:6" x14ac:dyDescent="0.25">
      <c r="A17" s="32"/>
      <c r="B17" s="29" t="s">
        <v>35</v>
      </c>
      <c r="C17" s="25" t="s">
        <v>9</v>
      </c>
      <c r="D17" s="25">
        <v>1</v>
      </c>
      <c r="E17" s="30"/>
      <c r="F17" s="30"/>
    </row>
    <row r="18" spans="1:6" x14ac:dyDescent="0.25">
      <c r="A18" s="32"/>
      <c r="B18" s="29" t="s">
        <v>36</v>
      </c>
      <c r="C18" s="25" t="s">
        <v>9</v>
      </c>
      <c r="D18" s="25">
        <v>1</v>
      </c>
      <c r="E18" s="30"/>
      <c r="F18" s="30"/>
    </row>
    <row r="19" spans="1:6" ht="60" x14ac:dyDescent="0.25">
      <c r="A19" s="32"/>
      <c r="B19" s="29" t="s">
        <v>25</v>
      </c>
      <c r="C19" s="25" t="s">
        <v>9</v>
      </c>
      <c r="D19" s="25">
        <v>1</v>
      </c>
      <c r="E19" s="30"/>
      <c r="F19" s="30"/>
    </row>
    <row r="20" spans="1:6" x14ac:dyDescent="0.25">
      <c r="A20" s="32"/>
      <c r="B20" s="29" t="s">
        <v>26</v>
      </c>
      <c r="C20" s="25" t="s">
        <v>9</v>
      </c>
      <c r="D20" s="25">
        <v>1</v>
      </c>
      <c r="E20" s="30"/>
      <c r="F20" s="30"/>
    </row>
    <row r="21" spans="1:6" ht="45" x14ac:dyDescent="0.25">
      <c r="A21" s="32"/>
      <c r="B21" s="29" t="s">
        <v>27</v>
      </c>
      <c r="C21" s="25" t="s">
        <v>9</v>
      </c>
      <c r="D21" s="25">
        <v>2</v>
      </c>
      <c r="E21" s="30"/>
      <c r="F21" s="30"/>
    </row>
    <row r="22" spans="1:6" ht="45" x14ac:dyDescent="0.25">
      <c r="A22" s="32"/>
      <c r="B22" s="29" t="s">
        <v>28</v>
      </c>
      <c r="C22" s="25" t="s">
        <v>9</v>
      </c>
      <c r="D22" s="25">
        <v>1</v>
      </c>
      <c r="E22" s="30"/>
      <c r="F22" s="30"/>
    </row>
    <row r="23" spans="1:6" ht="30" x14ac:dyDescent="0.25">
      <c r="A23" s="32"/>
      <c r="B23" s="29" t="s">
        <v>29</v>
      </c>
      <c r="C23" s="25" t="s">
        <v>9</v>
      </c>
      <c r="D23" s="25">
        <v>1</v>
      </c>
      <c r="E23" s="30"/>
      <c r="F23" s="30"/>
    </row>
    <row r="24" spans="1:6" ht="15.75" customHeight="1" x14ac:dyDescent="0.25">
      <c r="A24" s="32"/>
      <c r="B24" s="29"/>
      <c r="C24" s="25"/>
      <c r="D24" s="25"/>
      <c r="E24" s="30"/>
      <c r="F24" s="30"/>
    </row>
    <row r="25" spans="1:6" ht="15.75" customHeight="1" x14ac:dyDescent="0.25">
      <c r="A25" s="25"/>
      <c r="B25" s="33"/>
      <c r="C25" s="34"/>
      <c r="D25" s="34"/>
      <c r="E25" s="35"/>
      <c r="F25" s="30"/>
    </row>
    <row r="26" spans="1:6" ht="15.75" customHeight="1" x14ac:dyDescent="0.25">
      <c r="A26" s="36"/>
      <c r="B26" s="37" t="s">
        <v>38</v>
      </c>
      <c r="C26" s="38"/>
      <c r="D26" s="39"/>
      <c r="E26" s="40"/>
      <c r="F26" s="76"/>
    </row>
    <row r="27" spans="1:6" ht="15.75" customHeight="1" x14ac:dyDescent="0.25">
      <c r="A27" s="25"/>
      <c r="B27" s="33"/>
      <c r="C27" s="34"/>
      <c r="D27" s="34"/>
      <c r="E27" s="35"/>
      <c r="F27" s="30"/>
    </row>
    <row r="28" spans="1:6" ht="51.95" customHeight="1" x14ac:dyDescent="0.25">
      <c r="A28" s="80" t="s">
        <v>39</v>
      </c>
      <c r="B28" s="80"/>
      <c r="C28" s="42"/>
      <c r="D28" s="42"/>
      <c r="E28" s="42"/>
      <c r="F28" s="42"/>
    </row>
    <row r="29" spans="1:6" ht="15.75" customHeight="1" x14ac:dyDescent="0.25">
      <c r="B29" s="27"/>
      <c r="E29" s="27"/>
      <c r="F29" s="27"/>
    </row>
    <row r="30" spans="1:6" ht="15.75" customHeight="1" x14ac:dyDescent="0.25">
      <c r="A30" s="43"/>
      <c r="B30" s="44" t="s">
        <v>5</v>
      </c>
      <c r="C30" s="44"/>
      <c r="D30" s="44"/>
      <c r="E30" s="45"/>
      <c r="F30" s="46"/>
    </row>
    <row r="31" spans="1:6" ht="15.75" customHeight="1" x14ac:dyDescent="0.25">
      <c r="A31" s="43"/>
      <c r="B31" s="47"/>
      <c r="C31" s="48"/>
      <c r="D31" s="49"/>
      <c r="E31" s="50"/>
      <c r="F31" s="46"/>
    </row>
    <row r="32" spans="1:6" ht="15.75" customHeight="1" x14ac:dyDescent="0.25">
      <c r="A32" s="25">
        <v>1</v>
      </c>
      <c r="B32" s="51" t="s">
        <v>40</v>
      </c>
      <c r="C32" s="48"/>
      <c r="D32" s="52"/>
      <c r="E32" s="50"/>
      <c r="F32" s="46"/>
    </row>
    <row r="33" spans="1:6" ht="15.75" customHeight="1" x14ac:dyDescent="0.25">
      <c r="A33" s="25"/>
      <c r="B33" s="53" t="s">
        <v>41</v>
      </c>
      <c r="C33" s="54" t="s">
        <v>74</v>
      </c>
      <c r="D33" s="53">
        <f>(1.5*0.5)*10</f>
        <v>7.5</v>
      </c>
      <c r="E33" s="50"/>
      <c r="F33" s="55"/>
    </row>
    <row r="34" spans="1:6" ht="15.75" customHeight="1" x14ac:dyDescent="0.25">
      <c r="A34" s="25"/>
      <c r="B34" s="47"/>
      <c r="C34" s="48"/>
      <c r="D34" s="49"/>
      <c r="E34" s="50"/>
      <c r="F34" s="46"/>
    </row>
    <row r="35" spans="1:6" ht="15.75" customHeight="1" x14ac:dyDescent="0.25">
      <c r="A35" s="25">
        <v>2</v>
      </c>
      <c r="B35" s="51" t="s">
        <v>42</v>
      </c>
      <c r="C35" s="48"/>
      <c r="D35" s="52"/>
      <c r="E35" s="50"/>
      <c r="F35" s="46"/>
    </row>
    <row r="36" spans="1:6" ht="15.75" customHeight="1" x14ac:dyDescent="0.25">
      <c r="A36" s="25"/>
      <c r="B36" s="56" t="s">
        <v>43</v>
      </c>
      <c r="C36" s="54" t="s">
        <v>74</v>
      </c>
      <c r="D36" s="52">
        <f>50*0.4*0.8</f>
        <v>16</v>
      </c>
      <c r="E36" s="50"/>
      <c r="F36" s="55"/>
    </row>
    <row r="37" spans="1:6" ht="15.75" customHeight="1" x14ac:dyDescent="0.25">
      <c r="A37" s="25"/>
      <c r="B37" s="57"/>
      <c r="C37" s="58"/>
      <c r="D37" s="39"/>
      <c r="E37" s="59"/>
      <c r="F37" s="41"/>
    </row>
    <row r="38" spans="1:6" ht="15.75" customHeight="1" x14ac:dyDescent="0.25">
      <c r="A38" s="25">
        <v>3</v>
      </c>
      <c r="B38" s="51" t="s">
        <v>44</v>
      </c>
      <c r="C38" s="48" t="s">
        <v>75</v>
      </c>
      <c r="D38" s="53">
        <f>50*0.4*0.1</f>
        <v>2</v>
      </c>
      <c r="E38" s="50"/>
      <c r="F38" s="55"/>
    </row>
    <row r="39" spans="1:6" ht="15.75" customHeight="1" x14ac:dyDescent="0.25">
      <c r="A39" s="25"/>
      <c r="B39" s="51"/>
      <c r="C39" s="48"/>
      <c r="D39" s="52"/>
      <c r="E39" s="50"/>
      <c r="F39" s="55"/>
    </row>
    <row r="40" spans="1:6" ht="15.75" customHeight="1" x14ac:dyDescent="0.25">
      <c r="A40" s="25">
        <v>4</v>
      </c>
      <c r="B40" s="51" t="s">
        <v>45</v>
      </c>
      <c r="C40" s="54" t="s">
        <v>74</v>
      </c>
      <c r="D40" s="52">
        <f>D38</f>
        <v>2</v>
      </c>
      <c r="E40" s="50"/>
      <c r="F40" s="55"/>
    </row>
    <row r="41" spans="1:6" ht="15.75" customHeight="1" x14ac:dyDescent="0.25">
      <c r="A41" s="25"/>
      <c r="B41" s="47"/>
      <c r="C41" s="48"/>
      <c r="D41" s="52"/>
      <c r="E41" s="50"/>
      <c r="F41" s="46"/>
    </row>
    <row r="42" spans="1:6" ht="15.75" customHeight="1" x14ac:dyDescent="0.25">
      <c r="A42" s="25">
        <v>5</v>
      </c>
      <c r="B42" s="51" t="s">
        <v>46</v>
      </c>
      <c r="C42" s="54" t="s">
        <v>74</v>
      </c>
      <c r="D42" s="52">
        <f>D36-D38-D40</f>
        <v>12</v>
      </c>
      <c r="E42" s="60"/>
      <c r="F42" s="55"/>
    </row>
    <row r="43" spans="1:6" ht="15.75" customHeight="1" x14ac:dyDescent="0.25">
      <c r="A43" s="25"/>
      <c r="B43" s="51"/>
      <c r="C43" s="54"/>
      <c r="D43" s="52"/>
      <c r="E43" s="60"/>
      <c r="F43" s="55"/>
    </row>
    <row r="44" spans="1:6" ht="15.75" customHeight="1" x14ac:dyDescent="0.25">
      <c r="A44" s="25">
        <v>6</v>
      </c>
      <c r="B44" s="61" t="s">
        <v>47</v>
      </c>
      <c r="C44" s="62"/>
      <c r="D44" s="63"/>
      <c r="E44" s="64"/>
      <c r="F44" s="65"/>
    </row>
    <row r="45" spans="1:6" ht="15.75" customHeight="1" x14ac:dyDescent="0.25">
      <c r="A45" s="25"/>
      <c r="B45" s="61" t="s">
        <v>48</v>
      </c>
      <c r="C45" s="66" t="s">
        <v>75</v>
      </c>
      <c r="D45" s="63">
        <v>50</v>
      </c>
      <c r="E45" s="64"/>
      <c r="F45" s="67"/>
    </row>
    <row r="46" spans="1:6" ht="15.75" customHeight="1" x14ac:dyDescent="0.25">
      <c r="A46" s="25"/>
      <c r="B46" s="61" t="s">
        <v>49</v>
      </c>
      <c r="C46" s="66" t="s">
        <v>75</v>
      </c>
      <c r="D46" s="63">
        <f>D45</f>
        <v>50</v>
      </c>
      <c r="E46" s="64"/>
      <c r="F46" s="67"/>
    </row>
    <row r="47" spans="1:6" ht="15.75" customHeight="1" x14ac:dyDescent="0.25">
      <c r="A47" s="25"/>
      <c r="B47" s="51"/>
      <c r="C47" s="38"/>
      <c r="D47" s="52"/>
      <c r="E47" s="60"/>
      <c r="F47" s="46"/>
    </row>
    <row r="48" spans="1:6" ht="15.75" customHeight="1" x14ac:dyDescent="0.25">
      <c r="A48" s="25">
        <v>7</v>
      </c>
      <c r="B48" s="51" t="s">
        <v>50</v>
      </c>
      <c r="C48" s="38"/>
      <c r="D48" s="52"/>
      <c r="E48" s="55"/>
      <c r="F48" s="46"/>
    </row>
    <row r="49" spans="1:6" ht="15.75" customHeight="1" x14ac:dyDescent="0.25">
      <c r="A49" s="25"/>
      <c r="B49" s="51" t="s">
        <v>51</v>
      </c>
      <c r="C49" s="48" t="s">
        <v>75</v>
      </c>
      <c r="D49" s="52">
        <f>D46</f>
        <v>50</v>
      </c>
      <c r="E49" s="55"/>
      <c r="F49" s="55"/>
    </row>
    <row r="50" spans="1:6" ht="15.75" customHeight="1" x14ac:dyDescent="0.25">
      <c r="A50" s="25"/>
      <c r="B50" s="51"/>
      <c r="C50" s="38"/>
      <c r="D50" s="52"/>
      <c r="E50" s="55"/>
      <c r="F50" s="46"/>
    </row>
    <row r="51" spans="1:6" ht="15.75" customHeight="1" x14ac:dyDescent="0.25">
      <c r="A51" s="25">
        <v>8</v>
      </c>
      <c r="B51" s="51" t="s">
        <v>52</v>
      </c>
      <c r="C51" s="38" t="s">
        <v>9</v>
      </c>
      <c r="D51" s="52">
        <f>D49</f>
        <v>50</v>
      </c>
      <c r="E51" s="60"/>
      <c r="F51" s="55"/>
    </row>
    <row r="52" spans="1:6" ht="15.75" customHeight="1" x14ac:dyDescent="0.25">
      <c r="A52" s="25"/>
      <c r="B52" s="51"/>
      <c r="C52" s="38"/>
      <c r="D52" s="52"/>
      <c r="E52" s="60"/>
      <c r="F52" s="46"/>
    </row>
    <row r="53" spans="1:6" ht="15.75" customHeight="1" x14ac:dyDescent="0.25">
      <c r="A53" s="25">
        <v>9</v>
      </c>
      <c r="B53" s="51" t="s">
        <v>53</v>
      </c>
      <c r="C53" s="38" t="s">
        <v>9</v>
      </c>
      <c r="D53" s="52">
        <v>1</v>
      </c>
      <c r="E53" s="60"/>
      <c r="F53" s="55"/>
    </row>
    <row r="54" spans="1:6" ht="15.75" customHeight="1" x14ac:dyDescent="0.25">
      <c r="A54" s="25"/>
      <c r="B54" s="51"/>
      <c r="C54" s="38"/>
      <c r="D54" s="52"/>
      <c r="E54" s="60"/>
      <c r="F54" s="46"/>
    </row>
    <row r="55" spans="1:6" ht="15.75" customHeight="1" x14ac:dyDescent="0.25">
      <c r="A55" s="25">
        <v>10</v>
      </c>
      <c r="B55" s="51" t="s">
        <v>54</v>
      </c>
      <c r="C55" s="38" t="s">
        <v>9</v>
      </c>
      <c r="D55" s="52">
        <v>1</v>
      </c>
      <c r="E55" s="60"/>
      <c r="F55" s="55"/>
    </row>
    <row r="56" spans="1:6" ht="15.75" customHeight="1" x14ac:dyDescent="0.25">
      <c r="A56" s="25"/>
      <c r="B56" s="51"/>
      <c r="C56" s="38"/>
      <c r="D56" s="52"/>
      <c r="E56" s="60"/>
      <c r="F56" s="55"/>
    </row>
    <row r="57" spans="1:6" ht="15.75" customHeight="1" x14ac:dyDescent="0.25">
      <c r="A57" s="25">
        <v>11</v>
      </c>
      <c r="B57" s="47" t="s">
        <v>55</v>
      </c>
      <c r="C57" s="53"/>
      <c r="D57" s="52"/>
      <c r="E57" s="46"/>
      <c r="F57" s="27"/>
    </row>
    <row r="58" spans="1:6" ht="15.75" customHeight="1" x14ac:dyDescent="0.25">
      <c r="A58" s="25"/>
      <c r="B58" s="57" t="s">
        <v>56</v>
      </c>
      <c r="C58" s="68" t="s">
        <v>10</v>
      </c>
      <c r="D58" s="52">
        <v>1</v>
      </c>
      <c r="E58" s="60"/>
      <c r="F58" s="55"/>
    </row>
    <row r="59" spans="1:6" ht="15.75" customHeight="1" x14ac:dyDescent="0.25">
      <c r="A59" s="25"/>
      <c r="B59" s="57"/>
      <c r="C59" s="58"/>
      <c r="D59" s="39"/>
      <c r="E59" s="41"/>
      <c r="F59" s="27"/>
    </row>
    <row r="60" spans="1:6" ht="30.6" customHeight="1" x14ac:dyDescent="0.25">
      <c r="A60" s="25">
        <v>12</v>
      </c>
      <c r="B60" s="69" t="s">
        <v>57</v>
      </c>
      <c r="C60" s="70" t="s">
        <v>9</v>
      </c>
      <c r="D60" s="52">
        <v>1</v>
      </c>
      <c r="E60" s="71"/>
      <c r="F60" s="55"/>
    </row>
    <row r="61" spans="1:6" ht="15.75" customHeight="1" x14ac:dyDescent="0.25">
      <c r="A61" s="36"/>
      <c r="B61" s="51"/>
      <c r="C61" s="54"/>
      <c r="D61" s="72"/>
      <c r="E61" s="60"/>
      <c r="F61" s="46"/>
    </row>
    <row r="62" spans="1:6" ht="15.75" customHeight="1" x14ac:dyDescent="0.25">
      <c r="A62" s="36"/>
      <c r="B62" s="37" t="s">
        <v>58</v>
      </c>
      <c r="C62" s="38"/>
      <c r="D62" s="39"/>
      <c r="E62" s="40"/>
      <c r="F62" s="76"/>
    </row>
    <row r="63" spans="1:6" ht="15.75" customHeight="1" x14ac:dyDescent="0.25">
      <c r="A63" s="36"/>
      <c r="B63" s="37"/>
      <c r="C63" s="38"/>
      <c r="D63" s="39"/>
      <c r="E63" s="40"/>
      <c r="F63" s="41"/>
    </row>
    <row r="64" spans="1:6" ht="15.75" customHeight="1" x14ac:dyDescent="0.25">
      <c r="A64" s="43"/>
      <c r="B64" s="44" t="s">
        <v>59</v>
      </c>
      <c r="C64" s="44"/>
      <c r="D64" s="44"/>
      <c r="E64" s="45"/>
      <c r="F64" s="46"/>
    </row>
    <row r="65" spans="1:6" ht="15.75" customHeight="1" x14ac:dyDescent="0.25">
      <c r="A65" s="43"/>
      <c r="B65" s="44"/>
      <c r="C65" s="44"/>
      <c r="D65" s="73"/>
      <c r="E65" s="74"/>
      <c r="F65" s="46"/>
    </row>
    <row r="66" spans="1:6" ht="49.5" customHeight="1" x14ac:dyDescent="0.25">
      <c r="A66" s="25">
        <v>1</v>
      </c>
      <c r="B66" s="51" t="s">
        <v>60</v>
      </c>
      <c r="C66" s="44"/>
      <c r="D66" s="44"/>
      <c r="E66" s="74"/>
      <c r="F66" s="46"/>
    </row>
    <row r="67" spans="1:6" ht="15.75" customHeight="1" x14ac:dyDescent="0.25">
      <c r="A67" s="43"/>
      <c r="B67" s="53" t="s">
        <v>61</v>
      </c>
      <c r="C67" s="48" t="s">
        <v>75</v>
      </c>
      <c r="D67" s="52">
        <v>120</v>
      </c>
      <c r="E67" s="60"/>
      <c r="F67" s="55"/>
    </row>
    <row r="68" spans="1:6" ht="34.15" customHeight="1" x14ac:dyDescent="0.25">
      <c r="A68" s="43"/>
      <c r="B68" s="51" t="s">
        <v>37</v>
      </c>
      <c r="C68" s="44"/>
      <c r="D68" s="44"/>
      <c r="E68" s="74"/>
      <c r="F68" s="46"/>
    </row>
    <row r="69" spans="1:6" ht="15.75" customHeight="1" x14ac:dyDescent="0.25">
      <c r="A69" s="43"/>
      <c r="B69" s="44"/>
      <c r="C69" s="44"/>
      <c r="D69" s="73"/>
      <c r="E69" s="74"/>
      <c r="F69" s="46"/>
    </row>
    <row r="70" spans="1:6" ht="30.6" customHeight="1" x14ac:dyDescent="0.25">
      <c r="A70" s="25">
        <v>2</v>
      </c>
      <c r="B70" s="51" t="s">
        <v>62</v>
      </c>
      <c r="C70" s="44"/>
      <c r="D70" s="44"/>
      <c r="E70" s="74"/>
      <c r="F70" s="46"/>
    </row>
    <row r="71" spans="1:6" ht="15.75" customHeight="1" x14ac:dyDescent="0.25">
      <c r="A71" s="43"/>
      <c r="B71" s="53" t="s">
        <v>61</v>
      </c>
      <c r="C71" s="48" t="s">
        <v>75</v>
      </c>
      <c r="D71" s="52">
        <v>70</v>
      </c>
      <c r="E71" s="60"/>
      <c r="F71" s="55"/>
    </row>
    <row r="72" spans="1:6" ht="15.75" customHeight="1" x14ac:dyDescent="0.25">
      <c r="A72" s="43"/>
      <c r="B72" s="51" t="s">
        <v>37</v>
      </c>
      <c r="C72" s="44"/>
      <c r="D72" s="44"/>
      <c r="E72" s="74"/>
      <c r="F72" s="46"/>
    </row>
    <row r="73" spans="1:6" ht="15.75" customHeight="1" x14ac:dyDescent="0.25">
      <c r="A73" s="36"/>
      <c r="B73" s="56"/>
      <c r="C73" s="48"/>
      <c r="D73" s="52"/>
      <c r="E73" s="60"/>
      <c r="F73" s="55"/>
    </row>
    <row r="74" spans="1:6" ht="33.4" customHeight="1" x14ac:dyDescent="0.25">
      <c r="A74" s="25">
        <v>3</v>
      </c>
      <c r="B74" s="51" t="s">
        <v>63</v>
      </c>
      <c r="C74" s="48" t="s">
        <v>75</v>
      </c>
      <c r="D74" s="52">
        <v>60</v>
      </c>
      <c r="E74" s="60"/>
      <c r="F74" s="55"/>
    </row>
    <row r="75" spans="1:6" ht="15.75" customHeight="1" x14ac:dyDescent="0.25">
      <c r="A75" s="36"/>
      <c r="B75" s="51"/>
      <c r="C75" s="53"/>
      <c r="D75" s="52"/>
      <c r="E75" s="60"/>
      <c r="F75" s="41"/>
    </row>
    <row r="76" spans="1:6" ht="15.75" customHeight="1" x14ac:dyDescent="0.25">
      <c r="A76" s="25">
        <v>4</v>
      </c>
      <c r="B76" s="51" t="s">
        <v>64</v>
      </c>
      <c r="C76" s="38" t="s">
        <v>9</v>
      </c>
      <c r="D76" s="52">
        <v>2</v>
      </c>
      <c r="E76" s="60"/>
      <c r="F76" s="55"/>
    </row>
    <row r="77" spans="1:6" ht="15.75" customHeight="1" x14ac:dyDescent="0.25">
      <c r="A77" s="36"/>
      <c r="B77" s="51"/>
      <c r="C77" s="38"/>
      <c r="D77" s="52"/>
      <c r="E77" s="60"/>
      <c r="F77" s="55"/>
    </row>
    <row r="78" spans="1:6" ht="39.6" customHeight="1" x14ac:dyDescent="0.25">
      <c r="A78" s="25">
        <v>5</v>
      </c>
      <c r="B78" s="51" t="s">
        <v>65</v>
      </c>
      <c r="C78" s="38" t="s">
        <v>9</v>
      </c>
      <c r="D78" s="52">
        <v>1</v>
      </c>
      <c r="E78" s="60"/>
      <c r="F78" s="55"/>
    </row>
    <row r="79" spans="1:6" ht="15.75" customHeight="1" x14ac:dyDescent="0.25">
      <c r="A79" s="36"/>
      <c r="B79" s="51"/>
      <c r="C79" s="38"/>
      <c r="D79" s="52"/>
      <c r="E79" s="60"/>
      <c r="F79" s="55"/>
    </row>
    <row r="80" spans="1:6" ht="44.45" customHeight="1" x14ac:dyDescent="0.25">
      <c r="A80" s="25">
        <v>6</v>
      </c>
      <c r="B80" s="51" t="s">
        <v>66</v>
      </c>
      <c r="C80" s="38" t="s">
        <v>9</v>
      </c>
      <c r="D80" s="52">
        <v>1</v>
      </c>
      <c r="E80" s="60"/>
      <c r="F80" s="55"/>
    </row>
    <row r="81" spans="1:6" ht="15.75" customHeight="1" x14ac:dyDescent="0.25">
      <c r="A81" s="25"/>
      <c r="B81" s="51"/>
      <c r="C81" s="38"/>
      <c r="D81" s="52"/>
      <c r="E81" s="60"/>
      <c r="F81" s="55"/>
    </row>
    <row r="82" spans="1:6" ht="51" customHeight="1" x14ac:dyDescent="0.25">
      <c r="A82" s="25">
        <v>7</v>
      </c>
      <c r="B82" s="51" t="s">
        <v>67</v>
      </c>
      <c r="C82" s="38" t="s">
        <v>9</v>
      </c>
      <c r="D82" s="52">
        <v>2</v>
      </c>
      <c r="E82" s="60"/>
      <c r="F82" s="55"/>
    </row>
    <row r="83" spans="1:6" ht="15.4" customHeight="1" x14ac:dyDescent="0.25">
      <c r="A83" s="25"/>
      <c r="B83" s="51"/>
      <c r="C83" s="38"/>
      <c r="D83" s="52"/>
      <c r="E83" s="60"/>
      <c r="F83" s="55"/>
    </row>
    <row r="84" spans="1:6" ht="180.6" customHeight="1" x14ac:dyDescent="0.25">
      <c r="A84" s="25">
        <v>8</v>
      </c>
      <c r="B84" s="51" t="s">
        <v>73</v>
      </c>
      <c r="C84" s="38" t="s">
        <v>13</v>
      </c>
      <c r="D84" s="52">
        <v>1</v>
      </c>
      <c r="E84" s="60"/>
      <c r="F84" s="55"/>
    </row>
    <row r="85" spans="1:6" ht="15.75" customHeight="1" x14ac:dyDescent="0.25">
      <c r="A85" s="36"/>
      <c r="B85" s="51"/>
      <c r="C85" s="38"/>
      <c r="D85" s="52"/>
      <c r="E85" s="60"/>
      <c r="F85" s="55"/>
    </row>
    <row r="86" spans="1:6" ht="15.75" customHeight="1" x14ac:dyDescent="0.25">
      <c r="A86" s="36"/>
      <c r="B86" s="37" t="s">
        <v>68</v>
      </c>
      <c r="C86" s="38"/>
      <c r="D86" s="39"/>
      <c r="E86" s="40"/>
      <c r="F86" s="76"/>
    </row>
    <row r="87" spans="1:6" ht="15.75" customHeight="1" x14ac:dyDescent="0.25">
      <c r="A87" s="36"/>
      <c r="B87" s="37"/>
      <c r="C87" s="38"/>
      <c r="D87" s="39"/>
      <c r="E87" s="40"/>
      <c r="F87" s="41"/>
    </row>
    <row r="88" spans="1:6" ht="15.75" customHeight="1" x14ac:dyDescent="0.25">
      <c r="A88" s="25"/>
      <c r="B88" s="33"/>
      <c r="C88" s="34"/>
      <c r="D88" s="34"/>
      <c r="E88" s="35"/>
      <c r="F88" s="30"/>
    </row>
    <row r="89" spans="1:6" ht="15.75" customHeight="1" x14ac:dyDescent="0.25">
      <c r="A89" s="25"/>
      <c r="B89" s="33"/>
      <c r="C89" s="34"/>
      <c r="D89" s="34"/>
      <c r="E89" s="35"/>
      <c r="F89" s="30"/>
    </row>
    <row r="90" spans="1:6" ht="15.75" customHeight="1" x14ac:dyDescent="0.25">
      <c r="A90" s="75" t="str">
        <f>A5</f>
        <v>B1</v>
      </c>
      <c r="B90" s="79" t="s">
        <v>76</v>
      </c>
      <c r="C90" s="79"/>
      <c r="D90" s="79"/>
      <c r="E90" s="79"/>
      <c r="F90" s="77"/>
    </row>
  </sheetData>
  <mergeCells count="5">
    <mergeCell ref="B90:E90"/>
    <mergeCell ref="A28:B28"/>
    <mergeCell ref="A1:E2"/>
    <mergeCell ref="B5:F5"/>
    <mergeCell ref="A6:A7"/>
  </mergeCells>
  <pageMargins left="0.7" right="0.7" top="0.75" bottom="0.75" header="0" footer="0"/>
  <pageSetup paperSize="9" scale="90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E9FE-D473-4D5C-8F50-1E8CD2E27C9C}">
  <sheetPr>
    <tabColor rgb="FF0070C0"/>
  </sheetPr>
  <dimension ref="A1:F9"/>
  <sheetViews>
    <sheetView workbookViewId="0">
      <selection activeCell="E25" sqref="E25"/>
    </sheetView>
  </sheetViews>
  <sheetFormatPr defaultColWidth="8.85546875" defaultRowHeight="15" x14ac:dyDescent="0.25"/>
  <cols>
    <col min="1" max="4" width="8.85546875" style="10"/>
    <col min="5" max="5" width="28.7109375" style="10" customWidth="1"/>
    <col min="6" max="6" width="15.7109375" style="10" customWidth="1"/>
    <col min="7" max="7" width="14.28515625" style="10" bestFit="1" customWidth="1"/>
    <col min="8" max="16384" width="8.85546875" style="10"/>
  </cols>
  <sheetData>
    <row r="1" spans="1:6" x14ac:dyDescent="0.25">
      <c r="A1" s="92"/>
      <c r="B1" s="92"/>
      <c r="C1" s="92"/>
      <c r="D1" s="92"/>
      <c r="E1" s="92"/>
      <c r="F1" s="92"/>
    </row>
    <row r="2" spans="1:6" ht="47.25" customHeight="1" x14ac:dyDescent="0.25">
      <c r="A2" s="93" t="s">
        <v>18</v>
      </c>
      <c r="B2" s="93"/>
      <c r="C2" s="93"/>
      <c r="D2" s="93"/>
      <c r="E2" s="93"/>
      <c r="F2" s="93"/>
    </row>
    <row r="3" spans="1:6" x14ac:dyDescent="0.25">
      <c r="A3" s="94"/>
      <c r="B3" s="94"/>
      <c r="C3" s="94"/>
      <c r="D3" s="94"/>
      <c r="E3" s="94"/>
      <c r="F3" s="94"/>
    </row>
    <row r="4" spans="1:6" x14ac:dyDescent="0.25">
      <c r="A4" s="11" t="s">
        <v>71</v>
      </c>
      <c r="B4" s="95" t="s">
        <v>69</v>
      </c>
      <c r="C4" s="95"/>
      <c r="D4" s="95"/>
      <c r="E4" s="95"/>
      <c r="F4" s="12"/>
    </row>
    <row r="5" spans="1:6" x14ac:dyDescent="0.25">
      <c r="A5" s="90"/>
      <c r="B5" s="90"/>
      <c r="C5" s="90"/>
      <c r="D5" s="90"/>
      <c r="E5" s="90"/>
      <c r="F5" s="90"/>
    </row>
    <row r="6" spans="1:6" x14ac:dyDescent="0.25">
      <c r="A6" s="90"/>
      <c r="B6" s="90"/>
      <c r="C6" s="90"/>
      <c r="D6" s="90"/>
      <c r="E6" s="90"/>
      <c r="F6" s="90"/>
    </row>
    <row r="7" spans="1:6" x14ac:dyDescent="0.25">
      <c r="A7" s="91" t="s">
        <v>77</v>
      </c>
      <c r="B7" s="91"/>
      <c r="C7" s="91"/>
      <c r="D7" s="91"/>
      <c r="E7" s="91"/>
      <c r="F7" s="13"/>
    </row>
    <row r="8" spans="1:6" x14ac:dyDescent="0.25">
      <c r="A8" s="91" t="s">
        <v>19</v>
      </c>
      <c r="B8" s="91"/>
      <c r="C8" s="91"/>
      <c r="D8" s="91"/>
      <c r="E8" s="91"/>
      <c r="F8" s="13"/>
    </row>
    <row r="9" spans="1:6" x14ac:dyDescent="0.25">
      <c r="A9" s="91" t="s">
        <v>78</v>
      </c>
      <c r="B9" s="91"/>
      <c r="C9" s="91"/>
      <c r="D9" s="91"/>
      <c r="E9" s="91"/>
      <c r="F9" s="13"/>
    </row>
  </sheetData>
  <mergeCells count="8">
    <mergeCell ref="A5:F6"/>
    <mergeCell ref="A7:E7"/>
    <mergeCell ref="A8:E8"/>
    <mergeCell ref="A9:E9"/>
    <mergeCell ref="A1:F1"/>
    <mergeCell ref="A2:F2"/>
    <mergeCell ref="A3:F3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REKAPITULACIJA PROJEKTA</vt:lpstr>
      <vt:lpstr>ELEKTROINSTALACIJA STROJARSTV</vt:lpstr>
      <vt:lpstr> Rekapitulacija elektroteh.</vt:lpstr>
      <vt:lpstr>'ELEKTROINSTALACIJA STROJARSTV'!Podrucje_ispisa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Stjepan</dc:creator>
  <cp:lastModifiedBy>Sanja Đuras</cp:lastModifiedBy>
  <cp:lastPrinted>2026-04-28T08:48:09Z</cp:lastPrinted>
  <dcterms:created xsi:type="dcterms:W3CDTF">2003-03-17T08:53:29Z</dcterms:created>
  <dcterms:modified xsi:type="dcterms:W3CDTF">2026-04-28T11:46:40Z</dcterms:modified>
</cp:coreProperties>
</file>